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Large Cap Equity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14" sheetId="15" r:id="rId15"/>
    <sheet name="Midcap Opportunities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<sst xmlns="http://schemas.openxmlformats.org/spreadsheetml/2006/main" count="2316" uniqueCount="501">
  <si>
    <t>Pramerica Liquid Fund</t>
  </si>
  <si>
    <t xml:space="preserve">  </t>
  </si>
  <si>
    <t>Portfolio as on December 31,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</si>
  <si>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</si>
  <si>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</si>
  <si>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</si>
  <si>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</si>
  <si>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</si>
  <si>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</si>
  <si>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</si>
  <si>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</si>
  <si>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</si>
  <si>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Allahabad Bank</t>
  </si>
  <si>
    <t>CRISIL A1+</t>
  </si>
  <si>
    <t>INE428A16LO1</t>
  </si>
  <si>
    <t>Vijaya Bank</t>
  </si>
  <si>
    <t>CARE A1+</t>
  </si>
  <si>
    <t>Sector / Rating</t>
  </si>
  <si>
    <t>Percent</t>
  </si>
  <si>
    <t>INE705A16HZ6</t>
  </si>
  <si>
    <t>The Jammu And Kashmir Bank Limited</t>
  </si>
  <si>
    <t>INE168A16HT0</t>
  </si>
  <si>
    <t>The South Indian Bank Ltd</t>
  </si>
  <si>
    <t>INE683A16CC5</t>
  </si>
  <si>
    <t>Oriental Bank Of Commerce</t>
  </si>
  <si>
    <t>ICRA A1+</t>
  </si>
  <si>
    <t>INE141A16JP1</t>
  </si>
  <si>
    <t>CRISIL AAA</t>
  </si>
  <si>
    <t>INE428A16LN3</t>
  </si>
  <si>
    <t>The Karur Vysya Bank Limited</t>
  </si>
  <si>
    <t>CARE AAA</t>
  </si>
  <si>
    <t>INE036D16EV6</t>
  </si>
  <si>
    <t>Central Bank Of India</t>
  </si>
  <si>
    <t>SOV</t>
  </si>
  <si>
    <t>INE483A16GS7</t>
  </si>
  <si>
    <t>Cash &amp; Equivalent</t>
  </si>
  <si>
    <t>INE428A16LU8</t>
  </si>
  <si>
    <t>Canara Bank</t>
  </si>
  <si>
    <t>INE476A16IZ2</t>
  </si>
  <si>
    <t>Bank Of Baroda</t>
  </si>
  <si>
    <t>INE028A16532</t>
  </si>
  <si>
    <t>Punjab National Bank</t>
  </si>
  <si>
    <t>INE160A16JM8</t>
  </si>
  <si>
    <t>INE428A16LI3</t>
  </si>
  <si>
    <t>Indusind Bank Limited</t>
  </si>
  <si>
    <t>INE095A16KS1</t>
  </si>
  <si>
    <t>Union Bank Of India</t>
  </si>
  <si>
    <t>INE692A16CI3</t>
  </si>
  <si>
    <t>Andhra Bank</t>
  </si>
  <si>
    <t>INE434A16DH0</t>
  </si>
  <si>
    <t>INE476A16KU9</t>
  </si>
  <si>
    <t>Corporation Bank</t>
  </si>
  <si>
    <t>INE112A16DK6</t>
  </si>
  <si>
    <t>Total</t>
  </si>
  <si>
    <t>Commercial Paper**</t>
  </si>
  <si>
    <t>INE657N14239</t>
  </si>
  <si>
    <t>Jm Financial Products Limited</t>
  </si>
  <si>
    <t>INE523H14MK5</t>
  </si>
  <si>
    <t>Edelweiss Financial Services Limited</t>
  </si>
  <si>
    <t>INE532F14MS3</t>
  </si>
  <si>
    <t>Afcons Infrastructure Limited</t>
  </si>
  <si>
    <t>INE101I14675</t>
  </si>
  <si>
    <t>National Housing Bank</t>
  </si>
  <si>
    <t>INE557F14BZ8</t>
  </si>
  <si>
    <t>Tata Housing Development Company Limited</t>
  </si>
  <si>
    <t>INE582L14233</t>
  </si>
  <si>
    <t>IL &amp; FS Securities Services Limited</t>
  </si>
  <si>
    <t>INE588J14085</t>
  </si>
  <si>
    <t>Century Textiles And Industries Limited</t>
  </si>
  <si>
    <t>INE055A14AE1</t>
  </si>
  <si>
    <t>Fedbank Financial Services Limited</t>
  </si>
  <si>
    <t>INE007N14278</t>
  </si>
  <si>
    <t>INE582L14266</t>
  </si>
  <si>
    <t>Small Industries Development Bank Of India</t>
  </si>
  <si>
    <t>INE556F14858</t>
  </si>
  <si>
    <t>Kotak Commodity Services Limited</t>
  </si>
  <si>
    <t>INE410J14223</t>
  </si>
  <si>
    <t>India Infoline Finance Limited</t>
  </si>
  <si>
    <t>INE866I14HV3</t>
  </si>
  <si>
    <t>Treasury Bill</t>
  </si>
  <si>
    <t>TBILL 91 DAY 2014</t>
  </si>
  <si>
    <t>IDIA00106910</t>
  </si>
  <si>
    <t>BONDS &amp; NCDs</t>
  </si>
  <si>
    <t>Listed / awaiting listing on the stock exchanges</t>
  </si>
  <si>
    <t>Reliance Capital Limited</t>
  </si>
  <si>
    <t>INE013A07SY4</t>
  </si>
  <si>
    <t>Housing Development Finance Corporation Ltd</t>
  </si>
  <si>
    <t>INE001A07GG1</t>
  </si>
  <si>
    <t>INE001A07IA0</t>
  </si>
  <si>
    <t>LIC Housing Finance Limited</t>
  </si>
  <si>
    <t>INE115A07BU1</t>
  </si>
  <si>
    <t>INE001A07KP4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</si>
  <si>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</si>
  <si>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</si>
  <si>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</si>
  <si>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</si>
  <si>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</si>
  <si>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Ultra Short Term Bond Fund</t>
  </si>
  <si>
    <t>State Bank Of Patiala</t>
  </si>
  <si>
    <t>INE652A16HW7</t>
  </si>
  <si>
    <t>INE483A16FF6</t>
  </si>
  <si>
    <t>INE141A16MJ8</t>
  </si>
  <si>
    <t>INE095A16IG0</t>
  </si>
  <si>
    <t>The Ratnakar Bank Limited</t>
  </si>
  <si>
    <t>CARE AA+</t>
  </si>
  <si>
    <t>INE976G16372</t>
  </si>
  <si>
    <t>ICRA AA-</t>
  </si>
  <si>
    <t>ICRA AA+</t>
  </si>
  <si>
    <t>Shapoorji Pallonji &amp; Company Limited</t>
  </si>
  <si>
    <t>INE404K14661</t>
  </si>
  <si>
    <t>Fullerton India Credit Company Ltd</t>
  </si>
  <si>
    <t>ICRA AAA</t>
  </si>
  <si>
    <t>INE535H14EC3</t>
  </si>
  <si>
    <t>Sundaram BNP Paribas Home Finance Ltd</t>
  </si>
  <si>
    <t>INE667F14861</t>
  </si>
  <si>
    <t>INE535H14DL6</t>
  </si>
  <si>
    <t>INE557F08EL4</t>
  </si>
  <si>
    <t>INE866I07206</t>
  </si>
  <si>
    <t>Dewan Housing Finance Corp. Ltd</t>
  </si>
  <si>
    <t>INE202B07795</t>
  </si>
  <si>
    <t>Power Finance Corporation Ltd.</t>
  </si>
  <si>
    <t>INE134E07471</t>
  </si>
  <si>
    <t>INE535H07183</t>
  </si>
  <si>
    <t>INE115A07CJ2</t>
  </si>
  <si>
    <t>L &amp; T Finance Ltd</t>
  </si>
  <si>
    <t>INE523E07657</t>
  </si>
  <si>
    <t>INE001A07IZ7</t>
  </si>
  <si>
    <t>IDFC Ltd</t>
  </si>
  <si>
    <t>INE043D07609</t>
  </si>
  <si>
    <t>Pramerica Large Cap Equity Fund</t>
  </si>
  <si>
    <t>EQUITY &amp; EQUITY RELATED</t>
  </si>
  <si>
    <t>ITC Ltd</t>
  </si>
  <si>
    <t>Consumer Non Durables</t>
  </si>
  <si>
    <t>INE154A01025</t>
  </si>
  <si>
    <t>Infosys Ltd</t>
  </si>
  <si>
    <t>Software</t>
  </si>
  <si>
    <t>INE009A01021</t>
  </si>
  <si>
    <t>ICICI Bank Ltd</t>
  </si>
  <si>
    <t>Banks</t>
  </si>
  <si>
    <t>INE090A01013</t>
  </si>
  <si>
    <t>Reliance Industries Ltd</t>
  </si>
  <si>
    <t>Petroleum Products</t>
  </si>
  <si>
    <t>INE002A01018</t>
  </si>
  <si>
    <t>Finance</t>
  </si>
  <si>
    <t>Pharmaceuticals</t>
  </si>
  <si>
    <t>INE001A01036</t>
  </si>
  <si>
    <t>Tata Consultancy Services Ltd</t>
  </si>
  <si>
    <t>INE467B01029</t>
  </si>
  <si>
    <t>HDFC Bank Ltd</t>
  </si>
  <si>
    <t>INE040A01026</t>
  </si>
  <si>
    <t>Bharti Airtel Ltd</t>
  </si>
  <si>
    <t>Telecom - Services</t>
  </si>
  <si>
    <t>INE397D01024</t>
  </si>
  <si>
    <t>Sun Pharmaceuticals Industries Ltd</t>
  </si>
  <si>
    <t>INE044A01036</t>
  </si>
  <si>
    <t>HCL Technologies Ltd</t>
  </si>
  <si>
    <t>Auto</t>
  </si>
  <si>
    <t>INE860A01027</t>
  </si>
  <si>
    <t>Dr. Reddy's Laboratories Ltd</t>
  </si>
  <si>
    <t>Construction Project</t>
  </si>
  <si>
    <t>INE089A01023</t>
  </si>
  <si>
    <t>Larsen &amp; Toubro Ltd</t>
  </si>
  <si>
    <t>Minerals/Mining</t>
  </si>
  <si>
    <t>INE018A01030</t>
  </si>
  <si>
    <t>Cipla Ltd</t>
  </si>
  <si>
    <t>Cement</t>
  </si>
  <si>
    <t>INE059A01026</t>
  </si>
  <si>
    <t>Hindustan Unilever Ltd</t>
  </si>
  <si>
    <t>Transportation</t>
  </si>
  <si>
    <t>INE030A01027</t>
  </si>
  <si>
    <t>Wipro Ltd</t>
  </si>
  <si>
    <t>Oil</t>
  </si>
  <si>
    <t>INE075A01022</t>
  </si>
  <si>
    <t>Lupin Ltd</t>
  </si>
  <si>
    <t>Power</t>
  </si>
  <si>
    <t>INE326A01037</t>
  </si>
  <si>
    <t>United Spirits Ltd</t>
  </si>
  <si>
    <t>INE854D01016</t>
  </si>
  <si>
    <t>INE043D01016</t>
  </si>
  <si>
    <t>Maruti Suzuki India Ltd</t>
  </si>
  <si>
    <t>INE585B01010</t>
  </si>
  <si>
    <t>Axis Bank Ltd</t>
  </si>
  <si>
    <t>INE238A01026</t>
  </si>
  <si>
    <t>State Bank of India</t>
  </si>
  <si>
    <t>INE062A01012</t>
  </si>
  <si>
    <t>Multi Commodity Exchange of India Ltd</t>
  </si>
  <si>
    <t>INE745G01035</t>
  </si>
  <si>
    <t>Coal India Ltd</t>
  </si>
  <si>
    <t>INE522F01014</t>
  </si>
  <si>
    <t>Ultratech Cement Ltd</t>
  </si>
  <si>
    <t>INE481G01011</t>
  </si>
  <si>
    <t>Glenmark Pharmaceuticals Ltd</t>
  </si>
  <si>
    <t>INE935A01035</t>
  </si>
  <si>
    <t>Ranbaxy Laboratories Ltd</t>
  </si>
  <si>
    <t>INE015A01028</t>
  </si>
  <si>
    <t>IPCA Laboratories Ltd</t>
  </si>
  <si>
    <t>INE571A01020</t>
  </si>
  <si>
    <t>Jet Airways (India) Ltd</t>
  </si>
  <si>
    <t>INE802G01018</t>
  </si>
  <si>
    <t>Mahindra &amp; Mahindra Ltd</t>
  </si>
  <si>
    <t>INE101A01026</t>
  </si>
  <si>
    <t>Oil &amp; Natural Gas Corporation Ltd</t>
  </si>
  <si>
    <t>INE213A01029</t>
  </si>
  <si>
    <t>Tech Mahindra Ltd</t>
  </si>
  <si>
    <t>INE669C01028</t>
  </si>
  <si>
    <t>Tata Power Company Ltd</t>
  </si>
  <si>
    <t>INE245A01021</t>
  </si>
  <si>
    <t>Kotak Mahindra Bank Ltd</t>
  </si>
  <si>
    <t>INE237A01028</t>
  </si>
  <si>
    <t>Alembic Pharmaceuticals Ltd</t>
  </si>
  <si>
    <t>INE901L01018</t>
  </si>
  <si>
    <t>Tata Motors Ltd</t>
  </si>
  <si>
    <t>INE155A01022</t>
  </si>
  <si>
    <t>Dr. Reddy'S Laboratories Limited</t>
  </si>
  <si>
    <t>INE089A08051</t>
  </si>
  <si>
    <t>Pramerica Dynamic Asset Allocation Fund</t>
  </si>
  <si>
    <t>ICRA AA</t>
  </si>
  <si>
    <t>INE683A16AO4</t>
  </si>
  <si>
    <t>Reliance Gas Transportation Infrastrastructure Limited</t>
  </si>
  <si>
    <t>INE657I08017</t>
  </si>
  <si>
    <t>Export Import Bank Of India</t>
  </si>
  <si>
    <t>INE514E08DD7</t>
  </si>
  <si>
    <t>INE115A07EL4</t>
  </si>
  <si>
    <t>INE667F07311</t>
  </si>
  <si>
    <t>Pramerica Short Term Income Fund</t>
  </si>
  <si>
    <t>Indian Bank</t>
  </si>
  <si>
    <t>INE562A16DU1</t>
  </si>
  <si>
    <t>State Bank Of Bikaner And Jaipur</t>
  </si>
  <si>
    <t>INE648A16GJ4</t>
  </si>
  <si>
    <t>State Bank Of Hyderabad</t>
  </si>
  <si>
    <t>INE649A16DH3</t>
  </si>
  <si>
    <t>Axis Bank Limited</t>
  </si>
  <si>
    <t>INE238A16UP2</t>
  </si>
  <si>
    <t>Pramerica Dynamic Monthly Income Fund</t>
  </si>
  <si>
    <t>Asian Paints Ltd</t>
  </si>
  <si>
    <t>INE021A01026</t>
  </si>
  <si>
    <t>Colgate Palmolive (India) Ltd</t>
  </si>
  <si>
    <t>INE259A01022</t>
  </si>
  <si>
    <t>IDBI Bank Limited</t>
  </si>
  <si>
    <t>INE008A16NE8</t>
  </si>
  <si>
    <t>INE008A16NV2</t>
  </si>
  <si>
    <t>Tata Realty And Infrastructure Limited</t>
  </si>
  <si>
    <t>INE371K14100</t>
  </si>
  <si>
    <t>IDIA00107616</t>
  </si>
  <si>
    <t>Rural Electrification Corporation Limited</t>
  </si>
  <si>
    <t>INE020B08807</t>
  </si>
  <si>
    <t>Tata Steel Limited</t>
  </si>
  <si>
    <t>INE081A08181</t>
  </si>
  <si>
    <t>Pramerica Treasury Advantage Fund</t>
  </si>
  <si>
    <t>INE404K14513</t>
  </si>
  <si>
    <t>CARE AA-</t>
  </si>
  <si>
    <t>ICRA A+</t>
  </si>
  <si>
    <t>CARE A+</t>
  </si>
  <si>
    <t>CARE AA</t>
  </si>
  <si>
    <t>CRISIL AA-</t>
  </si>
  <si>
    <t>INE055A07054</t>
  </si>
  <si>
    <t>Aditya Birla Finance Limited</t>
  </si>
  <si>
    <t>INE860H07250</t>
  </si>
  <si>
    <t>Oriental Hotels Limited</t>
  </si>
  <si>
    <t>IND AAA</t>
  </si>
  <si>
    <t>INE750A07019</t>
  </si>
  <si>
    <t>Tata Teleservices Limited</t>
  </si>
  <si>
    <t>INE037E08045</t>
  </si>
  <si>
    <t>L&amp;T Housing Finance Limited</t>
  </si>
  <si>
    <t>INE476M07057</t>
  </si>
  <si>
    <t>Tata Motors Finance Limited</t>
  </si>
  <si>
    <t>INE909H07883</t>
  </si>
  <si>
    <t>INE557F08ED1</t>
  </si>
  <si>
    <t>Unlisted</t>
  </si>
  <si>
    <t>L&amp;T Seawoods Private Limited</t>
  </si>
  <si>
    <t>INE968N08059</t>
  </si>
  <si>
    <t>Pramerica Credit Opportunities Fund</t>
  </si>
  <si>
    <t>INE562A16EM6</t>
  </si>
  <si>
    <t>CRISIL A-</t>
  </si>
  <si>
    <t>ICRA A</t>
  </si>
  <si>
    <t>CRISIL AA</t>
  </si>
  <si>
    <t>Rkn Retail Private Limited</t>
  </si>
  <si>
    <t>INE270O08017</t>
  </si>
  <si>
    <t>IL&amp;FS Transportation Networks Ltd</t>
  </si>
  <si>
    <t>INE975G08033</t>
  </si>
  <si>
    <t>INE667F07AA4</t>
  </si>
  <si>
    <t>Shriram City Union Finance Limited</t>
  </si>
  <si>
    <t>INE722A07414</t>
  </si>
  <si>
    <t>INE866I08139</t>
  </si>
  <si>
    <t>Magma Fincorp Limited</t>
  </si>
  <si>
    <t>INE511C07359</t>
  </si>
  <si>
    <t>INE909H07AU4</t>
  </si>
  <si>
    <t>Reliance Home Finance Limited</t>
  </si>
  <si>
    <t>INE217K07109</t>
  </si>
  <si>
    <t>INE866I07230</t>
  </si>
  <si>
    <t>Shriram Transport Finance Company Limited</t>
  </si>
  <si>
    <t>INE721A08BX8</t>
  </si>
  <si>
    <t>Muthoot Finance Limited</t>
  </si>
  <si>
    <t>INE414G07084</t>
  </si>
  <si>
    <t>INE722A07224</t>
  </si>
  <si>
    <t>Hpcl-Mittal Energy Limited</t>
  </si>
  <si>
    <t>INE137K08016</t>
  </si>
  <si>
    <t>Pramerica Dynamic Bond Fund</t>
  </si>
  <si>
    <t>CENTRAL GOVERNMENT SECURITIES</t>
  </si>
  <si>
    <t>07.28% CGL 2019</t>
  </si>
  <si>
    <t>IN0020130038</t>
  </si>
  <si>
    <t>08.83% CGL 2023</t>
  </si>
  <si>
    <t>IN0020130061</t>
  </si>
  <si>
    <t>Pramerica Short Term Floating Rate Fund</t>
  </si>
  <si>
    <t>INE705A16IC3</t>
  </si>
  <si>
    <t>INE483A16GN8</t>
  </si>
  <si>
    <t>INE483A16GP3</t>
  </si>
  <si>
    <t>Bajaj Finance Limited</t>
  </si>
  <si>
    <t>INE296A14FA8</t>
  </si>
  <si>
    <t>Pramerica Fixed Duration Fund - Series 5</t>
  </si>
  <si>
    <t>INE976G16315</t>
  </si>
  <si>
    <t>UCO Bank</t>
  </si>
  <si>
    <t>INE691A16GZ0</t>
  </si>
  <si>
    <t>ICICI Bank Limited</t>
  </si>
  <si>
    <t>INE090A16YR5</t>
  </si>
  <si>
    <t>Tamilnad Mercantile Bank Ltd.</t>
  </si>
  <si>
    <t>INE668A16576</t>
  </si>
  <si>
    <t>INE523H14KK9</t>
  </si>
  <si>
    <t>Tata Motors Limited</t>
  </si>
  <si>
    <t>INE155A07185</t>
  </si>
  <si>
    <t>INE657I07019</t>
  </si>
  <si>
    <t>INE217K07075</t>
  </si>
  <si>
    <t>Pramerica Fixed Duration Fund -Series 13</t>
  </si>
  <si>
    <t>INE562A16DI6</t>
  </si>
  <si>
    <t>Ing Vysya Bank Limited</t>
  </si>
  <si>
    <t>INE166A16ID6</t>
  </si>
  <si>
    <t>INE976G16380</t>
  </si>
  <si>
    <t>Pramerica Fixed Duration Fund - Series 6</t>
  </si>
  <si>
    <t>State Bank Of Mysore</t>
  </si>
  <si>
    <t>INE651A16FB7</t>
  </si>
  <si>
    <t>INE652A16GZ2</t>
  </si>
  <si>
    <t>INE008A16QO0</t>
  </si>
  <si>
    <t>INE976G16489</t>
  </si>
  <si>
    <t>Pramerica Fixed Duration Fund - Series 7</t>
  </si>
  <si>
    <t>Bank Of Maharashtra</t>
  </si>
  <si>
    <t>INE457A16CZ5</t>
  </si>
  <si>
    <t>Kotak Mahindra Bank Limited</t>
  </si>
  <si>
    <t>INE237A16VX6</t>
  </si>
  <si>
    <t>INE238A16SP6</t>
  </si>
  <si>
    <t>INE166A16JT0</t>
  </si>
  <si>
    <t>Pramerica Fixed Duration Fund-Series 14</t>
  </si>
  <si>
    <t>INE238A16TJ7</t>
  </si>
  <si>
    <t>INE008A16SD9</t>
  </si>
  <si>
    <t>IL&amp;FS Financial Services Limited</t>
  </si>
  <si>
    <t>INE121H14CD4</t>
  </si>
  <si>
    <t>Pramerica Midcap Opportunities Fund</t>
  </si>
  <si>
    <t>Tata Global Beverages Ltd</t>
  </si>
  <si>
    <t>INE192A01025</t>
  </si>
  <si>
    <t>Cox &amp; Kings Ltd</t>
  </si>
  <si>
    <t>INE008I01026</t>
  </si>
  <si>
    <t>Apollo Tyres Ltd</t>
  </si>
  <si>
    <t>Auto Ancillaries</t>
  </si>
  <si>
    <t>INE438A01022</t>
  </si>
  <si>
    <t>MindTree Ltd</t>
  </si>
  <si>
    <t>INE018I01017</t>
  </si>
  <si>
    <t>Oracle Financial Services Software Ltd</t>
  </si>
  <si>
    <t>INE881D01027</t>
  </si>
  <si>
    <t>Hexaware Technologies Ltd</t>
  </si>
  <si>
    <t>INE093A01033</t>
  </si>
  <si>
    <t>Tata Communications Ltd</t>
  </si>
  <si>
    <t>Textiles - Cotton</t>
  </si>
  <si>
    <t>INE151A01013</t>
  </si>
  <si>
    <t>Industrial Products</t>
  </si>
  <si>
    <t>Consumer Durables</t>
  </si>
  <si>
    <t>Shriram Transport Finance Company Ltd</t>
  </si>
  <si>
    <t>INE721A01013</t>
  </si>
  <si>
    <t>Vardhman Textiles Ltd</t>
  </si>
  <si>
    <t>INE825A01012</t>
  </si>
  <si>
    <t>Cummins India Ltd</t>
  </si>
  <si>
    <t>INE298A01020</t>
  </si>
  <si>
    <t>Titan Company Ltd</t>
  </si>
  <si>
    <t>INE280A01028</t>
  </si>
  <si>
    <t>Exide Industries Ltd</t>
  </si>
  <si>
    <t>INE302A01020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</si>
  <si>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</si>
  <si>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</si>
  <si>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</si>
  <si>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Edelweiss Commodities Services Limited</t>
  </si>
  <si>
    <t>Notes:</t>
  </si>
  <si>
    <t xml:space="preserve">1.   Total Non Performing Assets provided for 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</si>
  <si>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</si>
  <si>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</si>
  <si>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</si>
  <si>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</si>
  <si>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</si>
  <si>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</si>
  <si>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</si>
  <si>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</si>
  <si>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</si>
  <si>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</si>
  <si>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</si>
  <si>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</si>
  <si>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</si>
  <si>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</si>
  <si>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</si>
  <si>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</si>
  <si>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</si>
  <si>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</si>
  <si>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</si>
  <si>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</si>
  <si>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</si>
  <si>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</si>
  <si>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</si>
  <si>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</si>
  <si>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</si>
  <si>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</si>
  <si>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</si>
  <si>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</si>
  <si>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</si>
  <si>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</si>
  <si>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>Nil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</si>
  <si>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</si>
  <si>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</si>
  <si>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</si>
  <si>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</si>
  <si>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</si>
  <si>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</si>
  <si>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</si>
  <si>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</si>
  <si>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</si>
  <si>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</si>
  <si>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</si>
  <si>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</si>
  <si>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</si>
  <si>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</si>
  <si>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</si>
  <si>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</si>
  <si>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</si>
  <si>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</si>
  <si>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</si>
  <si>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</si>
  <si>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</si>
  <si>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</si>
  <si>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</si>
  <si>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Call</t>
  </si>
  <si>
    <t>6.   Investment in short term deposit at the end of the month</t>
  </si>
  <si>
    <t>7.   Portfolio Turnover Ratio</t>
  </si>
  <si>
    <t>8.   Total Dividend (net) declared during the month- (Dividend Option)</t>
  </si>
  <si>
    <t>Individual &amp; HUF</t>
  </si>
  <si>
    <t>Others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</si>
  <si>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</si>
  <si>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</si>
  <si>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</si>
  <si>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</si>
  <si>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</si>
  <si>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</si>
  <si>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</si>
  <si>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</si>
  <si>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</si>
  <si>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</si>
  <si>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</si>
  <si>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</si>
  <si>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</si>
  <si>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</si>
  <si>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</si>
  <si>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</si>
  <si>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</si>
  <si>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(Monthly Dividend Option)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</si>
  <si>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</si>
  <si>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</si>
  <si>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</si>
  <si>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</si>
  <si>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</si>
  <si>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</si>
  <si>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Monthly Dividend Option - Direct Plan</t>
  </si>
  <si>
    <t xml:space="preserve">            Bonus Option - Regular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</si>
  <si>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</si>
  <si>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</si>
  <si>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</si>
  <si>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</si>
  <si>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</si>
  <si>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</si>
  <si>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</si>
  <si>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</si>
  <si>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</si>
  <si>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</si>
  <si>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</si>
  <si>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</si>
  <si>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</si>
  <si>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</si>
  <si>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>2.   NAV at the beginning of the month (Declared NAV as on 30th Nov13)</t>
  </si>
  <si>
    <t>3.   NAV at the end of the month (Declared NAV as on 31st Dec13)</t>
  </si>
  <si>
    <t>2.   NAV at the beginning of the month (Declared NAV as on 29th Nov13)</t>
  </si>
  <si>
    <t>Positions through Futures as on 31 Dec 2013</t>
  </si>
  <si>
    <t>For the month ended on 31 Dec 2013 - Hedging and Non-Hedging transactions through futures which have been squared off/expired</t>
  </si>
  <si>
    <t>Positions through Put Options as on 31 Dec 2013</t>
  </si>
  <si>
    <t>For the month ended on 31 Dec 2013 - Hedging and Non-Hedging transactions through options which have been squared off/expired</t>
  </si>
  <si>
    <t>2.   NAV at the beginning of the month (Allotment NAV)</t>
  </si>
  <si>
    <t>29 Days</t>
  </si>
  <si>
    <t>338 Days</t>
  </si>
  <si>
    <t>1.14 Years</t>
  </si>
  <si>
    <t>2.68 Years</t>
  </si>
  <si>
    <t>1.18 Years</t>
  </si>
  <si>
    <t>2.78 Years</t>
  </si>
  <si>
    <t>3.93 Years</t>
  </si>
  <si>
    <t>72 Days</t>
  </si>
  <si>
    <t>2.55 Months</t>
  </si>
  <si>
    <t>3.56 Months</t>
  </si>
  <si>
    <t>7.18 Months</t>
  </si>
  <si>
    <t>7.30 Months</t>
  </si>
  <si>
    <t>8.30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</si>
</sst>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"/>
    <numFmt numFmtId="171" formatCode="0.000%"/>
    <numFmt numFmtId="172" formatCode="#,##0.000000"/>
    <numFmt numFmtId="173" formatCode="##0.0000_);\(##0.0000\)"/>
    <numFmt numFmtId="174" formatCode="_(* #,##0.0000_);_(* \(#,##0.0000\);_(* &quot;-&quot;??_);_(@_)"/>
    <numFmt numFmtId="175" formatCode="_(* #,##0.000_);_(* \(#,##0.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000"/>
    <numFmt numFmtId="179" formatCode="0.000000"/>
    <numFmt numFmtId="180" formatCode="#,##0.0000000"/>
    <numFmt numFmtId="181" formatCode="0.0000000"/>
    <numFmt numFmtId="182" formatCode="##0.00000_);\(##0.00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.25"/>
      <name val="Arial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2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35" borderId="0" xfId="0" applyFont="1" applyFill="1" applyAlignment="1">
      <alignment/>
    </xf>
    <xf numFmtId="0" fontId="0" fillId="0" borderId="10" xfId="0" applyBorder="1" applyAlignment="1">
      <alignment/>
    </xf>
    <xf numFmtId="168" fontId="6" fillId="0" borderId="10" xfId="43" applyNumberFormat="1" applyFont="1" applyFill="1" applyBorder="1" applyAlignment="1">
      <alignment horizontal="center"/>
    </xf>
    <xf numFmtId="168" fontId="4" fillId="33" borderId="10" xfId="43" applyNumberFormat="1" applyFont="1" applyFill="1" applyBorder="1" applyAlignment="1">
      <alignment horizontal="center" vertical="top" wrapText="1"/>
    </xf>
    <xf numFmtId="168" fontId="0" fillId="0" borderId="0" xfId="43" applyNumberFormat="1" applyFont="1" applyAlignment="1">
      <alignment/>
    </xf>
    <xf numFmtId="168" fontId="11" fillId="34" borderId="0" xfId="43" applyNumberFormat="1" applyFont="1" applyFill="1" applyAlignment="1">
      <alignment/>
    </xf>
    <xf numFmtId="168" fontId="12" fillId="33" borderId="0" xfId="43" applyNumberFormat="1" applyFont="1" applyFill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0" fontId="0" fillId="0" borderId="0" xfId="62" applyNumberFormat="1" applyFont="1" applyAlignment="1">
      <alignment/>
    </xf>
    <xf numFmtId="10" fontId="11" fillId="0" borderId="0" xfId="62" applyNumberFormat="1" applyFont="1" applyBorder="1" applyAlignment="1">
      <alignment horizontal="left" vertical="top"/>
    </xf>
    <xf numFmtId="0" fontId="13" fillId="0" borderId="0" xfId="58" applyFont="1" applyBorder="1">
      <alignment/>
      <protection/>
    </xf>
    <xf numFmtId="39" fontId="13" fillId="0" borderId="0" xfId="59" applyFont="1" applyBorder="1">
      <alignment/>
      <protection/>
    </xf>
    <xf numFmtId="39" fontId="13" fillId="0" borderId="0" xfId="59" applyFont="1" applyBorder="1" applyAlignment="1">
      <alignment horizontal="left"/>
      <protection/>
    </xf>
    <xf numFmtId="0" fontId="13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39" fontId="13" fillId="0" borderId="0" xfId="59" applyFont="1" applyBorder="1" applyAlignment="1">
      <alignment horizontal="center"/>
      <protection/>
    </xf>
    <xf numFmtId="0" fontId="13" fillId="36" borderId="0" xfId="58" applyFont="1" applyFill="1" applyBorder="1">
      <alignment/>
      <protection/>
    </xf>
    <xf numFmtId="4" fontId="13" fillId="36" borderId="0" xfId="58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0" fontId="16" fillId="36" borderId="0" xfId="0" applyNumberFormat="1" applyFont="1" applyFill="1" applyBorder="1" applyAlignment="1">
      <alignment horizontal="right"/>
    </xf>
    <xf numFmtId="43" fontId="16" fillId="0" borderId="0" xfId="43" applyFont="1" applyBorder="1" applyAlignment="1">
      <alignment/>
    </xf>
    <xf numFmtId="171" fontId="16" fillId="0" borderId="0" xfId="62" applyNumberFormat="1" applyFont="1" applyBorder="1" applyAlignment="1">
      <alignment/>
    </xf>
    <xf numFmtId="10" fontId="16" fillId="0" borderId="0" xfId="0" applyNumberFormat="1" applyFont="1" applyFill="1" applyBorder="1" applyAlignment="1">
      <alignment/>
    </xf>
    <xf numFmtId="39" fontId="16" fillId="0" borderId="0" xfId="59" applyFont="1" applyBorder="1">
      <alignment/>
      <protection/>
    </xf>
    <xf numFmtId="43" fontId="0" fillId="0" borderId="0" xfId="43" applyFont="1" applyAlignment="1">
      <alignment/>
    </xf>
    <xf numFmtId="43" fontId="57" fillId="0" borderId="0" xfId="43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43" applyFont="1" applyFill="1" applyBorder="1" applyAlignment="1">
      <alignment/>
    </xf>
    <xf numFmtId="171" fontId="16" fillId="0" borderId="0" xfId="62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3" fontId="16" fillId="0" borderId="10" xfId="43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9" fontId="16" fillId="0" borderId="0" xfId="59" applyFont="1" applyFill="1" applyBorder="1">
      <alignment/>
      <protection/>
    </xf>
    <xf numFmtId="39" fontId="16" fillId="0" borderId="0" xfId="59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0" fontId="17" fillId="0" borderId="0" xfId="0" applyFont="1" applyFill="1" applyBorder="1" applyAlignment="1">
      <alignment vertical="top"/>
    </xf>
    <xf numFmtId="10" fontId="16" fillId="0" borderId="0" xfId="6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62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right"/>
    </xf>
    <xf numFmtId="10" fontId="16" fillId="0" borderId="0" xfId="62" applyNumberFormat="1" applyFont="1" applyBorder="1" applyAlignment="1">
      <alignment/>
    </xf>
    <xf numFmtId="168" fontId="16" fillId="0" borderId="10" xfId="43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43" applyNumberFormat="1" applyFont="1" applyFill="1" applyBorder="1" applyAlignment="1">
      <alignment horizontal="center"/>
    </xf>
    <xf numFmtId="168" fontId="16" fillId="0" borderId="0" xfId="43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43" applyNumberFormat="1" applyFont="1" applyFill="1" applyBorder="1" applyAlignment="1">
      <alignment horizontal="center"/>
    </xf>
    <xf numFmtId="2" fontId="16" fillId="37" borderId="0" xfId="62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3" fontId="0" fillId="0" borderId="0" xfId="0" applyNumberFormat="1" applyAlignment="1">
      <alignment/>
    </xf>
    <xf numFmtId="170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6" fillId="36" borderId="0" xfId="0" applyFont="1" applyFill="1" applyBorder="1" applyAlignment="1">
      <alignment/>
    </xf>
    <xf numFmtId="4" fontId="19" fillId="36" borderId="0" xfId="0" applyNumberFormat="1" applyFont="1" applyFill="1" applyBorder="1" applyAlignment="1">
      <alignment/>
    </xf>
    <xf numFmtId="4" fontId="16" fillId="36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3" fontId="19" fillId="0" borderId="0" xfId="43" applyFont="1" applyBorder="1" applyAlignment="1">
      <alignment/>
    </xf>
    <xf numFmtId="39" fontId="16" fillId="0" borderId="0" xfId="59" applyFont="1" applyBorder="1" applyAlignment="1">
      <alignment horizontal="left"/>
      <protection/>
    </xf>
    <xf numFmtId="43" fontId="20" fillId="0" borderId="0" xfId="43" applyFont="1" applyBorder="1" applyAlignment="1">
      <alignment/>
    </xf>
    <xf numFmtId="174" fontId="57" fillId="0" borderId="0" xfId="43" applyNumberFormat="1" applyFont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77" fontId="0" fillId="0" borderId="0" xfId="43" applyNumberFormat="1" applyFont="1" applyAlignment="1">
      <alignment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10" fontId="0" fillId="0" borderId="0" xfId="62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43" applyNumberFormat="1" applyFont="1" applyAlignment="1">
      <alignment/>
    </xf>
    <xf numFmtId="179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9" fontId="16" fillId="0" borderId="0" xfId="0" applyNumberFormat="1" applyFont="1" applyFill="1" applyBorder="1" applyAlignment="1">
      <alignment horizontal="right"/>
    </xf>
    <xf numFmtId="168" fontId="0" fillId="0" borderId="0" xfId="43" applyNumberFormat="1" applyFont="1" applyAlignment="1">
      <alignment horizontal="center"/>
    </xf>
    <xf numFmtId="0" fontId="0" fillId="0" borderId="0" xfId="0" applyFont="1" applyAlignment="1">
      <alignment horizontal="right"/>
    </xf>
    <xf numFmtId="43" fontId="16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3" fontId="16" fillId="0" borderId="0" xfId="0" applyNumberFormat="1" applyFont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173" fontId="16" fillId="36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2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MUMBF01\PramericaDLFMF\VALUATION\Pramerica%20MF\2013-14\Dec13\3112\GREATER%20THAN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EATER THAN 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59.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39" t="s">
        <v>0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9" ht="12.75" customHeight="1">
      <c r="A9">
        <v>1</v>
      </c>
      <c r="B9" t="s">
        <v>14</v>
      </c>
      <c r="C9" t="s">
        <v>12</v>
      </c>
      <c r="D9" t="s">
        <v>13</v>
      </c>
      <c r="E9" s="36">
        <v>500000000</v>
      </c>
      <c r="F9" s="15">
        <v>4961.32</v>
      </c>
      <c r="G9" s="16">
        <v>0.056299999999999996</v>
      </c>
      <c r="H9" s="17">
        <v>41673</v>
      </c>
      <c r="I9" s="126"/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36">
        <v>250000000</v>
      </c>
      <c r="F10" s="15">
        <v>2480.05</v>
      </c>
      <c r="G10" s="16">
        <v>0.0281</v>
      </c>
      <c r="H10" s="17">
        <v>41673</v>
      </c>
      <c r="I10" s="126"/>
      <c r="J10" s="18" t="s">
        <v>17</v>
      </c>
      <c r="K10" s="41" t="s">
        <v>18</v>
      </c>
    </row>
    <row r="11" spans="1:11" ht="12.75" customHeight="1">
      <c r="A11">
        <v>3</v>
      </c>
      <c r="B11" t="s">
        <v>21</v>
      </c>
      <c r="C11" t="s">
        <v>20</v>
      </c>
      <c r="D11" t="s">
        <v>13</v>
      </c>
      <c r="E11" s="36">
        <v>250000000</v>
      </c>
      <c r="F11" s="15">
        <v>2479.7475</v>
      </c>
      <c r="G11" s="16">
        <v>0.0281</v>
      </c>
      <c r="H11" s="17">
        <v>41674</v>
      </c>
      <c r="I11" s="126"/>
      <c r="J11" s="16" t="s">
        <v>13</v>
      </c>
      <c r="K11" s="40">
        <v>0.3882</v>
      </c>
    </row>
    <row r="12" spans="1:11" ht="12.75" customHeight="1">
      <c r="A12">
        <v>4</v>
      </c>
      <c r="B12" t="s">
        <v>23</v>
      </c>
      <c r="C12" t="s">
        <v>22</v>
      </c>
      <c r="D12" t="s">
        <v>16</v>
      </c>
      <c r="E12" s="36">
        <v>250000000</v>
      </c>
      <c r="F12" s="15">
        <v>2479.685</v>
      </c>
      <c r="G12" s="16">
        <v>0.0281</v>
      </c>
      <c r="H12" s="17">
        <v>41673</v>
      </c>
      <c r="I12" s="126"/>
      <c r="J12" s="16" t="s">
        <v>16</v>
      </c>
      <c r="K12" s="40">
        <v>0.1852</v>
      </c>
    </row>
    <row r="13" spans="1:11" ht="12.75" customHeight="1">
      <c r="A13">
        <v>5</v>
      </c>
      <c r="B13" t="s">
        <v>26</v>
      </c>
      <c r="C13" t="s">
        <v>24</v>
      </c>
      <c r="D13" t="s">
        <v>13</v>
      </c>
      <c r="E13" s="36">
        <v>250000000</v>
      </c>
      <c r="F13" s="15">
        <v>2479.5675</v>
      </c>
      <c r="G13" s="16">
        <v>0.0281</v>
      </c>
      <c r="H13" s="17">
        <v>41674</v>
      </c>
      <c r="I13" s="126"/>
      <c r="J13" s="16" t="s">
        <v>25</v>
      </c>
      <c r="K13" s="40">
        <v>0.1573</v>
      </c>
    </row>
    <row r="14" spans="1:11" ht="12.75" customHeight="1">
      <c r="A14">
        <v>6</v>
      </c>
      <c r="B14" t="s">
        <v>28</v>
      </c>
      <c r="C14" t="s">
        <v>12</v>
      </c>
      <c r="D14" t="s">
        <v>13</v>
      </c>
      <c r="E14" s="36">
        <v>250000000</v>
      </c>
      <c r="F14" s="15">
        <v>2479.2075</v>
      </c>
      <c r="G14" s="16">
        <v>0.0281</v>
      </c>
      <c r="H14" s="17">
        <v>41674</v>
      </c>
      <c r="I14" s="126"/>
      <c r="J14" s="16" t="s">
        <v>27</v>
      </c>
      <c r="K14" s="40">
        <v>0.0203</v>
      </c>
    </row>
    <row r="15" spans="1:11" ht="12.75" customHeight="1">
      <c r="A15">
        <v>7</v>
      </c>
      <c r="B15" t="s">
        <v>31</v>
      </c>
      <c r="C15" t="s">
        <v>29</v>
      </c>
      <c r="D15" t="s">
        <v>25</v>
      </c>
      <c r="E15" s="36">
        <v>250000000</v>
      </c>
      <c r="F15" s="15">
        <v>2479.1775</v>
      </c>
      <c r="G15" s="16">
        <v>0.0281</v>
      </c>
      <c r="H15" s="17">
        <v>41674</v>
      </c>
      <c r="I15" s="126"/>
      <c r="J15" s="16" t="s">
        <v>30</v>
      </c>
      <c r="K15" s="40">
        <v>0.011399999999999999</v>
      </c>
    </row>
    <row r="16" spans="1:11" ht="12.75" customHeight="1">
      <c r="A16">
        <v>8</v>
      </c>
      <c r="B16" t="s">
        <v>34</v>
      </c>
      <c r="C16" t="s">
        <v>32</v>
      </c>
      <c r="D16" t="s">
        <v>25</v>
      </c>
      <c r="E16" s="36">
        <v>250000000</v>
      </c>
      <c r="F16" s="15">
        <v>2478.0125</v>
      </c>
      <c r="G16" s="16">
        <v>0.0281</v>
      </c>
      <c r="H16" s="17">
        <v>41677</v>
      </c>
      <c r="I16" s="126"/>
      <c r="J16" s="16" t="s">
        <v>33</v>
      </c>
      <c r="K16" s="40">
        <v>0.005600000000000001</v>
      </c>
    </row>
    <row r="17" spans="1:11" ht="12.75" customHeight="1">
      <c r="A17">
        <v>9</v>
      </c>
      <c r="B17" t="s">
        <v>36</v>
      </c>
      <c r="C17" t="s">
        <v>12</v>
      </c>
      <c r="D17" t="s">
        <v>13</v>
      </c>
      <c r="E17" s="36">
        <v>250000000</v>
      </c>
      <c r="F17" s="15">
        <v>2468.63</v>
      </c>
      <c r="G17" s="16">
        <v>0.027999999999999997</v>
      </c>
      <c r="H17" s="17">
        <v>41694</v>
      </c>
      <c r="I17" s="126"/>
      <c r="J17" s="16" t="s">
        <v>35</v>
      </c>
      <c r="K17" s="40">
        <v>0.23199999999999998</v>
      </c>
    </row>
    <row r="18" spans="1:10" ht="12.75" customHeight="1">
      <c r="A18">
        <v>10</v>
      </c>
      <c r="B18" t="s">
        <v>38</v>
      </c>
      <c r="C18" t="s">
        <v>37</v>
      </c>
      <c r="D18" t="s">
        <v>13</v>
      </c>
      <c r="E18" s="36">
        <v>250000000</v>
      </c>
      <c r="F18" s="15">
        <v>2468.625</v>
      </c>
      <c r="G18" s="16">
        <v>0.027999999999999997</v>
      </c>
      <c r="H18" s="17">
        <v>41694</v>
      </c>
      <c r="I18" s="126"/>
      <c r="J18" s="16"/>
    </row>
    <row r="19" spans="1:9" ht="12.75" customHeight="1">
      <c r="A19">
        <v>11</v>
      </c>
      <c r="B19" t="s">
        <v>40</v>
      </c>
      <c r="C19" t="s">
        <v>39</v>
      </c>
      <c r="D19" t="s">
        <v>25</v>
      </c>
      <c r="E19" s="36">
        <v>250000000</v>
      </c>
      <c r="F19" s="15">
        <v>2468.4875</v>
      </c>
      <c r="G19" s="16">
        <v>0.027999999999999997</v>
      </c>
      <c r="H19" s="17">
        <v>41695</v>
      </c>
      <c r="I19" s="126"/>
    </row>
    <row r="20" spans="1:9" ht="12.75" customHeight="1">
      <c r="A20">
        <v>12</v>
      </c>
      <c r="B20" t="s">
        <v>42</v>
      </c>
      <c r="C20" t="s">
        <v>41</v>
      </c>
      <c r="D20" t="s">
        <v>16</v>
      </c>
      <c r="E20" s="36">
        <v>250000000</v>
      </c>
      <c r="F20" s="15">
        <v>2466.3825</v>
      </c>
      <c r="G20" s="16">
        <v>0.027999999999999997</v>
      </c>
      <c r="H20" s="17">
        <v>41698</v>
      </c>
      <c r="I20" s="126"/>
    </row>
    <row r="21" spans="1:9" ht="12.75" customHeight="1">
      <c r="A21">
        <v>13</v>
      </c>
      <c r="B21" t="s">
        <v>43</v>
      </c>
      <c r="C21" t="s">
        <v>12</v>
      </c>
      <c r="D21" t="s">
        <v>13</v>
      </c>
      <c r="E21" s="36">
        <v>200000000</v>
      </c>
      <c r="F21" s="15">
        <v>1991.17</v>
      </c>
      <c r="G21" s="16">
        <v>0.0226</v>
      </c>
      <c r="H21" s="17">
        <v>41659</v>
      </c>
      <c r="I21" s="126"/>
    </row>
    <row r="22" spans="1:9" ht="12.75" customHeight="1">
      <c r="A22">
        <v>14</v>
      </c>
      <c r="B22" t="s">
        <v>45</v>
      </c>
      <c r="C22" t="s">
        <v>44</v>
      </c>
      <c r="D22" t="s">
        <v>13</v>
      </c>
      <c r="E22" s="36">
        <v>100000000</v>
      </c>
      <c r="F22" s="15">
        <v>996.072</v>
      </c>
      <c r="G22" s="16">
        <v>0.0113</v>
      </c>
      <c r="H22" s="17">
        <v>41656</v>
      </c>
      <c r="I22" s="126"/>
    </row>
    <row r="23" spans="1:9" ht="12.75" customHeight="1">
      <c r="A23">
        <v>15</v>
      </c>
      <c r="B23" t="s">
        <v>47</v>
      </c>
      <c r="C23" t="s">
        <v>46</v>
      </c>
      <c r="D23" t="s">
        <v>13</v>
      </c>
      <c r="E23" s="36">
        <v>50000000</v>
      </c>
      <c r="F23" s="15">
        <v>498.0025</v>
      </c>
      <c r="G23" s="16">
        <v>0.005699999999999999</v>
      </c>
      <c r="H23" s="17">
        <v>41656</v>
      </c>
      <c r="I23" s="126"/>
    </row>
    <row r="24" spans="1:9" ht="12.75" customHeight="1">
      <c r="A24">
        <v>16</v>
      </c>
      <c r="B24" t="s">
        <v>49</v>
      </c>
      <c r="C24" t="s">
        <v>48</v>
      </c>
      <c r="D24" t="s">
        <v>16</v>
      </c>
      <c r="E24" s="36">
        <v>50000000</v>
      </c>
      <c r="F24" s="15">
        <v>496.839</v>
      </c>
      <c r="G24" s="16">
        <v>0.005600000000000001</v>
      </c>
      <c r="H24" s="17">
        <v>41666</v>
      </c>
      <c r="I24" s="126"/>
    </row>
    <row r="25" spans="1:9" ht="12.75" customHeight="1">
      <c r="A25">
        <v>17</v>
      </c>
      <c r="B25" t="s">
        <v>50</v>
      </c>
      <c r="C25" t="s">
        <v>37</v>
      </c>
      <c r="D25" t="s">
        <v>13</v>
      </c>
      <c r="E25" s="36">
        <v>50000000</v>
      </c>
      <c r="F25" s="15">
        <v>496.6975</v>
      </c>
      <c r="G25" s="16">
        <v>0.005600000000000001</v>
      </c>
      <c r="H25" s="17">
        <v>41667</v>
      </c>
      <c r="I25" s="126"/>
    </row>
    <row r="26" spans="1:9" ht="12.75" customHeight="1">
      <c r="A26">
        <v>18</v>
      </c>
      <c r="B26" t="s">
        <v>52</v>
      </c>
      <c r="C26" t="s">
        <v>51</v>
      </c>
      <c r="D26" t="s">
        <v>13</v>
      </c>
      <c r="E26" s="36">
        <v>50000000</v>
      </c>
      <c r="F26" s="15">
        <v>494.8485</v>
      </c>
      <c r="G26" s="16">
        <v>0.005600000000000001</v>
      </c>
      <c r="H26" s="17">
        <v>41683</v>
      </c>
      <c r="I26" s="126"/>
    </row>
    <row r="27" spans="3:9" ht="12.75" customHeight="1">
      <c r="C27" s="19" t="s">
        <v>53</v>
      </c>
      <c r="D27" s="19"/>
      <c r="E27" s="37"/>
      <c r="F27" s="20">
        <f>SUM(F9:F26)</f>
        <v>37162.522000000004</v>
      </c>
      <c r="G27" s="21">
        <f>SUM(G9:G26)</f>
        <v>0.42140000000000005</v>
      </c>
      <c r="H27" s="22"/>
      <c r="I27" s="126"/>
    </row>
    <row r="28" spans="6:9" ht="12.75" customHeight="1">
      <c r="F28" s="15"/>
      <c r="G28" s="16"/>
      <c r="H28" s="17"/>
      <c r="I28" s="126"/>
    </row>
    <row r="29" spans="3:9" ht="12.75" customHeight="1">
      <c r="C29" s="1" t="s">
        <v>54</v>
      </c>
      <c r="F29" s="15"/>
      <c r="G29" s="16"/>
      <c r="H29" s="17"/>
      <c r="I29" s="126"/>
    </row>
    <row r="30" spans="1:9" ht="12.75" customHeight="1">
      <c r="A30">
        <v>19</v>
      </c>
      <c r="B30" t="s">
        <v>55</v>
      </c>
      <c r="C30" s="2" t="s">
        <v>377</v>
      </c>
      <c r="D30" t="s">
        <v>13</v>
      </c>
      <c r="E30" s="36">
        <v>250000000</v>
      </c>
      <c r="F30" s="15">
        <v>2490.1675</v>
      </c>
      <c r="G30" s="16">
        <v>0.028300000000000002</v>
      </c>
      <c r="H30" s="17">
        <v>41654</v>
      </c>
      <c r="I30" s="126"/>
    </row>
    <row r="31" spans="1:9" ht="12.75" customHeight="1">
      <c r="A31">
        <v>20</v>
      </c>
      <c r="B31" t="s">
        <v>57</v>
      </c>
      <c r="C31" t="s">
        <v>56</v>
      </c>
      <c r="D31" t="s">
        <v>13</v>
      </c>
      <c r="E31" s="36">
        <v>250000000</v>
      </c>
      <c r="F31" s="15">
        <v>2487.1975</v>
      </c>
      <c r="G31" s="16">
        <v>0.0282</v>
      </c>
      <c r="H31" s="17">
        <v>41659</v>
      </c>
      <c r="I31" s="126"/>
    </row>
    <row r="32" spans="1:9" ht="12.75" customHeight="1">
      <c r="A32">
        <v>21</v>
      </c>
      <c r="B32" t="s">
        <v>59</v>
      </c>
      <c r="C32" t="s">
        <v>58</v>
      </c>
      <c r="D32" t="s">
        <v>13</v>
      </c>
      <c r="E32" s="36">
        <v>250000000</v>
      </c>
      <c r="F32" s="15">
        <v>2486.63</v>
      </c>
      <c r="G32" s="16">
        <v>0.0282</v>
      </c>
      <c r="H32" s="17">
        <v>41659</v>
      </c>
      <c r="I32" s="126"/>
    </row>
    <row r="33" spans="1:9" ht="12.75" customHeight="1">
      <c r="A33">
        <v>22</v>
      </c>
      <c r="B33" t="s">
        <v>61</v>
      </c>
      <c r="C33" t="s">
        <v>60</v>
      </c>
      <c r="D33" t="s">
        <v>25</v>
      </c>
      <c r="E33" s="36">
        <v>250000000</v>
      </c>
      <c r="F33" s="15">
        <v>2483.0325</v>
      </c>
      <c r="G33" s="16">
        <v>0.0282</v>
      </c>
      <c r="H33" s="17">
        <v>41666</v>
      </c>
      <c r="I33" s="126"/>
    </row>
    <row r="34" spans="1:9" ht="12.75" customHeight="1">
      <c r="A34">
        <v>23</v>
      </c>
      <c r="B34" t="s">
        <v>63</v>
      </c>
      <c r="C34" t="s">
        <v>62</v>
      </c>
      <c r="D34" t="s">
        <v>13</v>
      </c>
      <c r="E34" s="36">
        <v>250000000</v>
      </c>
      <c r="F34" s="15">
        <v>2479.585</v>
      </c>
      <c r="G34" s="16">
        <v>0.0281</v>
      </c>
      <c r="H34" s="17">
        <v>41673</v>
      </c>
      <c r="I34" s="126"/>
    </row>
    <row r="35" spans="1:9" ht="12.75" customHeight="1">
      <c r="A35">
        <v>24</v>
      </c>
      <c r="B35" t="s">
        <v>65</v>
      </c>
      <c r="C35" t="s">
        <v>64</v>
      </c>
      <c r="D35" t="s">
        <v>16</v>
      </c>
      <c r="E35" s="36">
        <v>250000000</v>
      </c>
      <c r="F35" s="15">
        <v>2478.5075</v>
      </c>
      <c r="G35" s="16">
        <v>0.0281</v>
      </c>
      <c r="H35" s="17">
        <v>41673</v>
      </c>
      <c r="I35" s="126"/>
    </row>
    <row r="36" spans="1:9" ht="12.75" customHeight="1">
      <c r="A36">
        <v>25</v>
      </c>
      <c r="B36" t="s">
        <v>67</v>
      </c>
      <c r="C36" t="s">
        <v>66</v>
      </c>
      <c r="D36" t="s">
        <v>25</v>
      </c>
      <c r="E36" s="36">
        <v>250000000</v>
      </c>
      <c r="F36" s="15">
        <v>2473.3125</v>
      </c>
      <c r="G36" s="16">
        <v>0.0281</v>
      </c>
      <c r="H36" s="17">
        <v>41680</v>
      </c>
      <c r="I36" s="126"/>
    </row>
    <row r="37" spans="1:9" ht="12.75" customHeight="1">
      <c r="A37">
        <v>26</v>
      </c>
      <c r="B37" t="s">
        <v>69</v>
      </c>
      <c r="C37" t="s">
        <v>68</v>
      </c>
      <c r="D37" t="s">
        <v>16</v>
      </c>
      <c r="E37" s="36">
        <v>250000000</v>
      </c>
      <c r="F37" s="15">
        <v>2466.9575</v>
      </c>
      <c r="G37" s="16">
        <v>0.027999999999999997</v>
      </c>
      <c r="H37" s="17">
        <v>41695</v>
      </c>
      <c r="I37" s="126"/>
    </row>
    <row r="38" spans="1:9" ht="12.75" customHeight="1">
      <c r="A38">
        <v>27</v>
      </c>
      <c r="B38" t="s">
        <v>71</v>
      </c>
      <c r="C38" t="s">
        <v>70</v>
      </c>
      <c r="D38" t="s">
        <v>13</v>
      </c>
      <c r="E38" s="36">
        <v>250000000</v>
      </c>
      <c r="F38" s="15">
        <v>2466.225</v>
      </c>
      <c r="G38" s="16">
        <v>0.027999999999999997</v>
      </c>
      <c r="H38" s="17">
        <v>41695</v>
      </c>
      <c r="I38" s="126"/>
    </row>
    <row r="39" spans="1:9" ht="12.75" customHeight="1">
      <c r="A39">
        <v>28</v>
      </c>
      <c r="B39" t="s">
        <v>72</v>
      </c>
      <c r="C39" t="s">
        <v>64</v>
      </c>
      <c r="D39" t="s">
        <v>16</v>
      </c>
      <c r="E39" s="36">
        <v>200000000</v>
      </c>
      <c r="F39" s="15">
        <v>1973.032</v>
      </c>
      <c r="G39" s="16">
        <v>0.022400000000000003</v>
      </c>
      <c r="H39" s="17">
        <v>41694</v>
      </c>
      <c r="I39" s="126"/>
    </row>
    <row r="40" spans="1:9" ht="12.75" customHeight="1">
      <c r="A40">
        <v>29</v>
      </c>
      <c r="B40" t="s">
        <v>74</v>
      </c>
      <c r="C40" t="s">
        <v>73</v>
      </c>
      <c r="D40" t="s">
        <v>16</v>
      </c>
      <c r="E40" s="36">
        <v>150000000</v>
      </c>
      <c r="F40" s="15">
        <v>1492.86</v>
      </c>
      <c r="G40" s="16">
        <v>0.0169</v>
      </c>
      <c r="H40" s="17">
        <v>41660</v>
      </c>
      <c r="I40" s="126"/>
    </row>
    <row r="41" spans="1:9" ht="12.75" customHeight="1">
      <c r="A41">
        <v>30</v>
      </c>
      <c r="B41" t="s">
        <v>76</v>
      </c>
      <c r="C41" t="s">
        <v>75</v>
      </c>
      <c r="D41" t="s">
        <v>25</v>
      </c>
      <c r="E41" s="36">
        <v>100000000</v>
      </c>
      <c r="F41" s="15">
        <v>991.324</v>
      </c>
      <c r="G41" s="16">
        <v>0.011200000000000002</v>
      </c>
      <c r="H41" s="17">
        <v>41673</v>
      </c>
      <c r="I41" s="126"/>
    </row>
    <row r="42" spans="1:9" ht="12.75" customHeight="1">
      <c r="A42">
        <v>31</v>
      </c>
      <c r="B42" t="s">
        <v>78</v>
      </c>
      <c r="C42" t="s">
        <v>77</v>
      </c>
      <c r="D42" t="s">
        <v>25</v>
      </c>
      <c r="E42" s="36">
        <v>50000000</v>
      </c>
      <c r="F42" s="15">
        <v>494.365</v>
      </c>
      <c r="G42" s="16">
        <v>0.005600000000000001</v>
      </c>
      <c r="H42" s="17">
        <v>41681</v>
      </c>
      <c r="I42" s="126"/>
    </row>
    <row r="43" spans="3:9" ht="12.75" customHeight="1">
      <c r="C43" s="19" t="s">
        <v>53</v>
      </c>
      <c r="D43" s="19"/>
      <c r="E43" s="37"/>
      <c r="F43" s="20">
        <f>SUM(F30:F42)</f>
        <v>27263.196</v>
      </c>
      <c r="G43" s="21">
        <f>SUM(G30:G42)</f>
        <v>0.3093000000000001</v>
      </c>
      <c r="H43" s="22"/>
      <c r="I43" s="126"/>
    </row>
    <row r="44" spans="6:9" ht="12.75" customHeight="1">
      <c r="F44" s="15"/>
      <c r="G44" s="16"/>
      <c r="H44" s="17"/>
      <c r="I44" s="126"/>
    </row>
    <row r="45" spans="3:9" ht="12.75" customHeight="1">
      <c r="C45" s="1" t="s">
        <v>79</v>
      </c>
      <c r="F45" s="15"/>
      <c r="G45" s="16"/>
      <c r="H45" s="17"/>
      <c r="I45" s="126"/>
    </row>
    <row r="46" spans="1:9" ht="12.75" customHeight="1">
      <c r="A46">
        <v>32</v>
      </c>
      <c r="B46" t="s">
        <v>81</v>
      </c>
      <c r="C46" t="s">
        <v>80</v>
      </c>
      <c r="D46" t="s">
        <v>33</v>
      </c>
      <c r="E46" s="36">
        <v>50000000</v>
      </c>
      <c r="F46" s="15">
        <v>496.7245</v>
      </c>
      <c r="G46" s="16">
        <v>0.005600000000000001</v>
      </c>
      <c r="H46" s="17">
        <v>41669</v>
      </c>
      <c r="I46" s="126"/>
    </row>
    <row r="47" spans="3:9" ht="12.75" customHeight="1">
      <c r="C47" s="19" t="s">
        <v>53</v>
      </c>
      <c r="D47" s="19"/>
      <c r="E47" s="37"/>
      <c r="F47" s="20">
        <f>SUM(F46:F46)</f>
        <v>496.7245</v>
      </c>
      <c r="G47" s="21">
        <f>SUM(G46:G46)</f>
        <v>0.005600000000000001</v>
      </c>
      <c r="H47" s="22"/>
      <c r="I47" s="126"/>
    </row>
    <row r="48" spans="6:9" ht="12.75" customHeight="1">
      <c r="F48" s="15"/>
      <c r="G48" s="16"/>
      <c r="H48" s="17"/>
      <c r="I48" s="126"/>
    </row>
    <row r="49" spans="3:9" ht="12.75" customHeight="1">
      <c r="C49" s="1" t="s">
        <v>82</v>
      </c>
      <c r="F49" s="15"/>
      <c r="G49" s="16"/>
      <c r="H49" s="17"/>
      <c r="I49" s="126"/>
    </row>
    <row r="50" spans="3:9" ht="12.75" customHeight="1">
      <c r="C50" s="1" t="s">
        <v>83</v>
      </c>
      <c r="F50" s="15"/>
      <c r="G50" s="16"/>
      <c r="H50" s="17"/>
      <c r="I50" s="126"/>
    </row>
    <row r="51" spans="1:9" ht="12.75" customHeight="1">
      <c r="A51">
        <v>33</v>
      </c>
      <c r="B51" t="s">
        <v>85</v>
      </c>
      <c r="C51" t="s">
        <v>84</v>
      </c>
      <c r="D51" t="s">
        <v>30</v>
      </c>
      <c r="E51" s="36">
        <v>100000000</v>
      </c>
      <c r="F51" s="15">
        <v>1001.359</v>
      </c>
      <c r="G51" s="16">
        <v>0.011399999999999999</v>
      </c>
      <c r="H51" s="17">
        <v>41708</v>
      </c>
      <c r="I51" s="126"/>
    </row>
    <row r="52" spans="1:9" ht="12.75" customHeight="1">
      <c r="A52">
        <v>34</v>
      </c>
      <c r="B52" t="s">
        <v>87</v>
      </c>
      <c r="C52" t="s">
        <v>86</v>
      </c>
      <c r="D52" t="s">
        <v>27</v>
      </c>
      <c r="E52" s="36">
        <v>50000000</v>
      </c>
      <c r="F52" s="15">
        <v>499.936</v>
      </c>
      <c r="G52" s="16">
        <v>0.005699999999999999</v>
      </c>
      <c r="H52" s="17">
        <v>41667</v>
      </c>
      <c r="I52" s="126"/>
    </row>
    <row r="53" spans="1:9" ht="12.75" customHeight="1">
      <c r="A53">
        <v>35</v>
      </c>
      <c r="B53" t="s">
        <v>88</v>
      </c>
      <c r="C53" t="s">
        <v>86</v>
      </c>
      <c r="D53" t="s">
        <v>27</v>
      </c>
      <c r="E53" s="36">
        <v>50000000</v>
      </c>
      <c r="F53" s="15">
        <v>499.9355</v>
      </c>
      <c r="G53" s="16">
        <v>0.005699999999999999</v>
      </c>
      <c r="H53" s="17">
        <v>41687</v>
      </c>
      <c r="I53" s="126"/>
    </row>
    <row r="54" spans="1:9" ht="12.75" customHeight="1">
      <c r="A54">
        <v>36</v>
      </c>
      <c r="B54" t="s">
        <v>90</v>
      </c>
      <c r="C54" t="s">
        <v>89</v>
      </c>
      <c r="D54" t="s">
        <v>27</v>
      </c>
      <c r="E54" s="36">
        <v>50000000</v>
      </c>
      <c r="F54" s="15">
        <v>499.9225</v>
      </c>
      <c r="G54" s="16">
        <v>0.005699999999999999</v>
      </c>
      <c r="H54" s="17">
        <v>41656</v>
      </c>
      <c r="I54" s="126"/>
    </row>
    <row r="55" spans="1:9" ht="12.75" customHeight="1">
      <c r="A55">
        <v>37</v>
      </c>
      <c r="B55" t="s">
        <v>91</v>
      </c>
      <c r="C55" t="s">
        <v>86</v>
      </c>
      <c r="D55" t="s">
        <v>27</v>
      </c>
      <c r="E55" s="36">
        <v>28000000</v>
      </c>
      <c r="F55" s="15">
        <v>279.89808</v>
      </c>
      <c r="G55" s="16">
        <v>0.0032</v>
      </c>
      <c r="H55" s="17">
        <v>41710</v>
      </c>
      <c r="I55" s="126"/>
    </row>
    <row r="56" spans="3:9" ht="12.75" customHeight="1">
      <c r="C56" s="19" t="s">
        <v>53</v>
      </c>
      <c r="D56" s="19"/>
      <c r="E56" s="37"/>
      <c r="F56" s="20">
        <f>SUM(F51:F55)</f>
        <v>2781.05108</v>
      </c>
      <c r="G56" s="21">
        <f>SUM(G51:G55)</f>
        <v>0.0317</v>
      </c>
      <c r="H56" s="22"/>
      <c r="I56" s="126"/>
    </row>
    <row r="57" spans="6:9" ht="12.75" customHeight="1">
      <c r="F57" s="15"/>
      <c r="G57" s="16"/>
      <c r="H57" s="17"/>
      <c r="I57" s="126"/>
    </row>
    <row r="58" spans="3:9" ht="12.75" customHeight="1">
      <c r="C58" s="1" t="s">
        <v>92</v>
      </c>
      <c r="F58" s="15">
        <v>20786.081008</v>
      </c>
      <c r="G58" s="16">
        <v>0.2359</v>
      </c>
      <c r="H58" s="17"/>
      <c r="I58" s="126"/>
    </row>
    <row r="59" spans="3:9" ht="12.75" customHeight="1">
      <c r="C59" s="19" t="s">
        <v>53</v>
      </c>
      <c r="D59" s="19"/>
      <c r="E59" s="37"/>
      <c r="F59" s="20">
        <f>SUM(F58:F58)</f>
        <v>20786.081008</v>
      </c>
      <c r="G59" s="21">
        <f>SUM(G58:G58)</f>
        <v>0.2359</v>
      </c>
      <c r="H59" s="22"/>
      <c r="I59" s="126"/>
    </row>
    <row r="60" spans="6:9" ht="12.75" customHeight="1">
      <c r="F60" s="15"/>
      <c r="G60" s="16"/>
      <c r="H60" s="17"/>
      <c r="I60" s="126"/>
    </row>
    <row r="61" spans="3:9" ht="12.75" customHeight="1">
      <c r="C61" s="1" t="s">
        <v>93</v>
      </c>
      <c r="F61" s="15"/>
      <c r="G61" s="16"/>
      <c r="H61" s="17"/>
      <c r="I61" s="126"/>
    </row>
    <row r="62" spans="3:9" ht="12.75" customHeight="1">
      <c r="C62" s="1" t="s">
        <v>94</v>
      </c>
      <c r="F62" s="15">
        <v>-358.448831</v>
      </c>
      <c r="G62" s="16">
        <v>-0.0039000000000000003</v>
      </c>
      <c r="H62" s="17"/>
      <c r="I62" s="126"/>
    </row>
    <row r="63" spans="3:9" ht="12.75" customHeight="1">
      <c r="C63" s="19" t="s">
        <v>53</v>
      </c>
      <c r="D63" s="19"/>
      <c r="E63" s="37"/>
      <c r="F63" s="20">
        <f>SUM(F62:F62)</f>
        <v>-358.448831</v>
      </c>
      <c r="G63" s="21">
        <f>SUM(G62:G62)</f>
        <v>-0.0039000000000000003</v>
      </c>
      <c r="H63" s="22"/>
      <c r="I63" s="126"/>
    </row>
    <row r="64" spans="3:9" ht="12.75" customHeight="1">
      <c r="C64" s="23" t="s">
        <v>95</v>
      </c>
      <c r="D64" s="23"/>
      <c r="E64" s="38"/>
      <c r="F64" s="24">
        <f>SUM(F27,F43,F47,F56,F59,F63)</f>
        <v>88131.12575700002</v>
      </c>
      <c r="G64" s="25">
        <f>SUM(G27,G43,G47,G56,G59,G63)</f>
        <v>1.0000000000000002</v>
      </c>
      <c r="H64" s="26"/>
      <c r="I64" s="126"/>
    </row>
    <row r="65" ht="12.75" customHeight="1"/>
    <row r="66" ht="12.75" customHeight="1">
      <c r="C66" s="1" t="s">
        <v>375</v>
      </c>
    </row>
    <row r="67" ht="12.75" customHeight="1">
      <c r="C67" s="1" t="s">
        <v>376</v>
      </c>
    </row>
    <row r="68" ht="12.75" customHeight="1">
      <c r="C68" s="1"/>
    </row>
    <row r="69" ht="12.75" customHeight="1"/>
    <row r="70" ht="12.75" customHeight="1">
      <c r="C70" s="42" t="s">
        <v>378</v>
      </c>
    </row>
    <row r="71" ht="12.75" customHeight="1">
      <c r="C71" s="42" t="s">
        <v>379</v>
      </c>
    </row>
    <row r="72" ht="12.75" customHeight="1">
      <c r="C72" s="42" t="s">
        <v>480</v>
      </c>
    </row>
    <row r="73" spans="3:4" ht="12.75" customHeight="1">
      <c r="C73" s="43" t="s">
        <v>380</v>
      </c>
      <c r="D73" s="122">
        <v>1327.8904</v>
      </c>
    </row>
    <row r="74" spans="3:4" ht="12.75" customHeight="1">
      <c r="C74" s="43" t="s">
        <v>381</v>
      </c>
      <c r="D74" s="122">
        <v>1000.37</v>
      </c>
    </row>
    <row r="75" spans="3:4" ht="12.75" customHeight="1">
      <c r="C75" s="43" t="s">
        <v>382</v>
      </c>
      <c r="D75" s="122">
        <v>1001.0269</v>
      </c>
    </row>
    <row r="76" spans="3:4" ht="12.75" customHeight="1">
      <c r="C76" s="43" t="s">
        <v>383</v>
      </c>
      <c r="D76" s="122">
        <v>1001.0268</v>
      </c>
    </row>
    <row r="77" spans="3:4" ht="12.75" customHeight="1">
      <c r="C77" s="43" t="s">
        <v>384</v>
      </c>
      <c r="D77" s="122">
        <v>1001.0269</v>
      </c>
    </row>
    <row r="78" spans="3:4" ht="12.75" customHeight="1">
      <c r="C78" s="44" t="s">
        <v>385</v>
      </c>
      <c r="D78" s="122">
        <v>1327.7755</v>
      </c>
    </row>
    <row r="79" spans="3:4" ht="12.75" customHeight="1">
      <c r="C79" s="43" t="s">
        <v>386</v>
      </c>
      <c r="D79" s="122">
        <v>1329.246</v>
      </c>
    </row>
    <row r="80" spans="3:4" ht="12.75" customHeight="1">
      <c r="C80" s="43" t="s">
        <v>387</v>
      </c>
      <c r="D80" s="122">
        <v>1000.42</v>
      </c>
    </row>
    <row r="81" spans="3:4" ht="12.75" customHeight="1">
      <c r="C81" s="43" t="s">
        <v>388</v>
      </c>
      <c r="D81" s="122">
        <v>1001.1889</v>
      </c>
    </row>
    <row r="82" spans="3:4" ht="12.75" customHeight="1">
      <c r="C82" s="43" t="s">
        <v>389</v>
      </c>
      <c r="D82" s="122">
        <v>1001.1599</v>
      </c>
    </row>
    <row r="83" spans="3:4" ht="12.75" customHeight="1">
      <c r="C83" s="44" t="s">
        <v>390</v>
      </c>
      <c r="D83" s="122">
        <v>1329.1328</v>
      </c>
    </row>
    <row r="84" ht="12.75" customHeight="1">
      <c r="C84" s="43" t="s">
        <v>481</v>
      </c>
    </row>
    <row r="85" spans="3:4" ht="12.75" customHeight="1">
      <c r="C85" s="43" t="s">
        <v>380</v>
      </c>
      <c r="D85" s="122">
        <v>1337.9298</v>
      </c>
    </row>
    <row r="86" spans="3:4" ht="12.75" customHeight="1">
      <c r="C86" s="43" t="s">
        <v>381</v>
      </c>
      <c r="D86" s="122">
        <v>1000.37</v>
      </c>
    </row>
    <row r="87" spans="3:4" ht="12.75" customHeight="1">
      <c r="C87" s="43" t="s">
        <v>382</v>
      </c>
      <c r="D87" s="122">
        <v>1000.0284</v>
      </c>
    </row>
    <row r="88" spans="3:4" ht="12.75" customHeight="1">
      <c r="C88" s="43" t="s">
        <v>383</v>
      </c>
      <c r="D88" s="122">
        <v>1001.2569</v>
      </c>
    </row>
    <row r="89" spans="3:4" ht="12.75" customHeight="1">
      <c r="C89" s="43" t="s">
        <v>384</v>
      </c>
      <c r="D89" s="122">
        <v>1001.2564</v>
      </c>
    </row>
    <row r="90" spans="3:4" ht="12.75" customHeight="1">
      <c r="C90" s="44" t="s">
        <v>385</v>
      </c>
      <c r="D90" s="122">
        <v>1337.8183</v>
      </c>
    </row>
    <row r="91" spans="3:4" ht="12.75" customHeight="1">
      <c r="C91" s="43" t="s">
        <v>386</v>
      </c>
      <c r="D91" s="122">
        <v>1339.4293</v>
      </c>
    </row>
    <row r="92" spans="3:4" ht="12.75" customHeight="1">
      <c r="C92" s="43" t="s">
        <v>387</v>
      </c>
      <c r="D92" s="122">
        <v>1000.42</v>
      </c>
    </row>
    <row r="93" spans="3:4" ht="12.75">
      <c r="C93" s="43" t="s">
        <v>388</v>
      </c>
      <c r="D93" s="122">
        <v>1000.1584</v>
      </c>
    </row>
    <row r="94" spans="3:4" ht="12.75">
      <c r="C94" s="43" t="s">
        <v>389</v>
      </c>
      <c r="D94" s="122">
        <v>1001.3985</v>
      </c>
    </row>
    <row r="95" spans="3:4" ht="12.75">
      <c r="C95" s="44" t="s">
        <v>390</v>
      </c>
      <c r="D95" s="122">
        <v>1339.2962</v>
      </c>
    </row>
    <row r="96" spans="3:4" ht="12.75">
      <c r="C96" s="45" t="s">
        <v>391</v>
      </c>
      <c r="D96" s="73" t="s">
        <v>410</v>
      </c>
    </row>
    <row r="97" spans="3:4" ht="12.75">
      <c r="C97" s="45" t="s">
        <v>392</v>
      </c>
      <c r="D97" s="73" t="s">
        <v>410</v>
      </c>
    </row>
    <row r="98" spans="3:4" ht="12.75">
      <c r="C98" s="45" t="s">
        <v>393</v>
      </c>
      <c r="D98" s="73" t="s">
        <v>410</v>
      </c>
    </row>
    <row r="99" spans="3:4" ht="12.75">
      <c r="C99" s="45" t="s">
        <v>394</v>
      </c>
      <c r="D99" s="73" t="s">
        <v>488</v>
      </c>
    </row>
    <row r="100" ht="12.75">
      <c r="C100" s="42" t="s">
        <v>395</v>
      </c>
    </row>
    <row r="101" spans="3:5" ht="12.75">
      <c r="C101" s="46" t="s">
        <v>396</v>
      </c>
      <c r="D101" s="91" t="s">
        <v>438</v>
      </c>
      <c r="E101" s="91" t="s">
        <v>439</v>
      </c>
    </row>
    <row r="102" spans="3:10" ht="12.75">
      <c r="C102" s="43" t="s">
        <v>381</v>
      </c>
      <c r="D102" s="127">
        <v>5.872413</v>
      </c>
      <c r="E102" s="128">
        <v>5.624135999999999</v>
      </c>
      <c r="I102" s="129"/>
      <c r="J102" s="127"/>
    </row>
    <row r="103" spans="3:10" ht="12.75">
      <c r="C103" s="43" t="s">
        <v>382</v>
      </c>
      <c r="D103" s="127">
        <v>6.653015</v>
      </c>
      <c r="E103" s="128">
        <v>6.3717299999999994</v>
      </c>
      <c r="I103" s="129"/>
      <c r="J103" s="127"/>
    </row>
    <row r="104" spans="3:10" ht="12.75">
      <c r="C104" s="43" t="s">
        <v>383</v>
      </c>
      <c r="D104" s="127">
        <v>5.701462</v>
      </c>
      <c r="E104" s="128">
        <v>5.460408</v>
      </c>
      <c r="I104" s="129"/>
      <c r="J104" s="127"/>
    </row>
    <row r="105" spans="3:10" ht="12.75">
      <c r="C105" s="43" t="s">
        <v>384</v>
      </c>
      <c r="D105" s="127">
        <v>5.711721</v>
      </c>
      <c r="E105" s="128">
        <v>5.470234</v>
      </c>
      <c r="I105" s="129"/>
      <c r="J105" s="127"/>
    </row>
    <row r="106" spans="3:10" ht="12.75">
      <c r="C106" s="43" t="s">
        <v>387</v>
      </c>
      <c r="D106" s="127">
        <v>5.951172999999999</v>
      </c>
      <c r="E106" s="128">
        <v>5.699559</v>
      </c>
      <c r="I106" s="129"/>
      <c r="J106" s="127"/>
    </row>
    <row r="107" spans="3:10" ht="12.75">
      <c r="C107" s="43" t="s">
        <v>388</v>
      </c>
      <c r="D107" s="127">
        <v>6.75666</v>
      </c>
      <c r="E107" s="128">
        <v>6.470992999999999</v>
      </c>
      <c r="I107" s="129"/>
      <c r="J107" s="127"/>
    </row>
    <row r="108" spans="3:10" ht="12.75">
      <c r="C108" s="47" t="s">
        <v>397</v>
      </c>
      <c r="D108" s="127">
        <v>5.79494</v>
      </c>
      <c r="E108" s="128">
        <v>5.549934</v>
      </c>
      <c r="I108" s="129"/>
      <c r="J108" s="127"/>
    </row>
    <row r="109" ht="12.75">
      <c r="C109" s="48" t="s">
        <v>398</v>
      </c>
    </row>
    <row r="110" ht="12.75">
      <c r="C110" s="49" t="s">
        <v>399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F66" sqref="F66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53.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28125" style="28" customWidth="1"/>
  </cols>
  <sheetData>
    <row r="1" spans="1:8" ht="18.75">
      <c r="A1" s="3"/>
      <c r="B1" s="3"/>
      <c r="C1" s="139" t="s">
        <v>303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14" ht="12.75" customHeight="1">
      <c r="A9">
        <v>1</v>
      </c>
      <c r="B9" t="s">
        <v>304</v>
      </c>
      <c r="C9" t="s">
        <v>15</v>
      </c>
      <c r="D9" t="s">
        <v>16</v>
      </c>
      <c r="E9" s="36">
        <v>100000000</v>
      </c>
      <c r="F9" s="15">
        <v>991.268</v>
      </c>
      <c r="G9" s="16">
        <v>0.1807</v>
      </c>
      <c r="H9" s="17">
        <v>41677</v>
      </c>
      <c r="M9" t="e">
        <f>+VLOOKUP(B9,'[1]GREATER THAN 60'!$A$2:$AE$121,31,0)</f>
        <v>#N/A</v>
      </c>
      <c r="N9" t="e">
        <f>+M9=D9</f>
        <v>#N/A</v>
      </c>
    </row>
    <row r="10" spans="1:11" ht="12.75" customHeight="1">
      <c r="A10">
        <v>2</v>
      </c>
      <c r="B10" t="s">
        <v>305</v>
      </c>
      <c r="C10" t="s">
        <v>32</v>
      </c>
      <c r="D10" t="s">
        <v>25</v>
      </c>
      <c r="E10" s="36">
        <v>50000000</v>
      </c>
      <c r="F10" s="15">
        <v>496.812</v>
      </c>
      <c r="G10" s="16">
        <v>0.09050000000000001</v>
      </c>
      <c r="H10" s="17">
        <v>41667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306</v>
      </c>
      <c r="C11" t="s">
        <v>32</v>
      </c>
      <c r="D11" t="s">
        <v>25</v>
      </c>
      <c r="E11" s="36">
        <v>50000000</v>
      </c>
      <c r="F11" s="15">
        <v>495.7715</v>
      </c>
      <c r="G11" s="16">
        <v>0.0904</v>
      </c>
      <c r="H11" s="17">
        <v>41674</v>
      </c>
      <c r="J11" s="16" t="s">
        <v>16</v>
      </c>
      <c r="K11" s="40">
        <v>0.3223</v>
      </c>
    </row>
    <row r="12" spans="3:11" ht="12.75" customHeight="1">
      <c r="C12" s="19" t="s">
        <v>53</v>
      </c>
      <c r="D12" s="19"/>
      <c r="E12" s="37"/>
      <c r="F12" s="20">
        <f>SUM(F9:F11)</f>
        <v>1983.8515</v>
      </c>
      <c r="G12" s="21">
        <f>SUM(G9:G11)</f>
        <v>0.3616</v>
      </c>
      <c r="H12" s="22"/>
      <c r="I12" s="30"/>
      <c r="J12" s="16" t="s">
        <v>25</v>
      </c>
      <c r="K12" s="40">
        <v>0.2695</v>
      </c>
    </row>
    <row r="13" spans="6:11" ht="12.75" customHeight="1">
      <c r="F13" s="15"/>
      <c r="G13" s="16"/>
      <c r="H13" s="17"/>
      <c r="J13" s="16" t="s">
        <v>30</v>
      </c>
      <c r="K13" s="40">
        <v>0.0909</v>
      </c>
    </row>
    <row r="14" spans="3:11" ht="12.75" customHeight="1">
      <c r="C14" s="1" t="s">
        <v>54</v>
      </c>
      <c r="F14" s="15"/>
      <c r="G14" s="16"/>
      <c r="H14" s="17"/>
      <c r="J14" s="16" t="s">
        <v>104</v>
      </c>
      <c r="K14" s="40">
        <v>0.0909</v>
      </c>
    </row>
    <row r="15" spans="1:11" ht="12.75" customHeight="1">
      <c r="A15">
        <v>4</v>
      </c>
      <c r="B15" t="s">
        <v>72</v>
      </c>
      <c r="C15" t="s">
        <v>64</v>
      </c>
      <c r="D15" t="s">
        <v>16</v>
      </c>
      <c r="E15" s="36">
        <v>50000000</v>
      </c>
      <c r="F15" s="15">
        <v>493.258</v>
      </c>
      <c r="G15" s="16">
        <v>0.08990000000000001</v>
      </c>
      <c r="H15" s="17">
        <v>41694</v>
      </c>
      <c r="J15" s="16" t="s">
        <v>111</v>
      </c>
      <c r="K15" s="40">
        <v>0.08199999999999999</v>
      </c>
    </row>
    <row r="16" spans="1:11" ht="12.75" customHeight="1">
      <c r="A16">
        <v>5</v>
      </c>
      <c r="B16" t="s">
        <v>308</v>
      </c>
      <c r="C16" t="s">
        <v>307</v>
      </c>
      <c r="D16" t="s">
        <v>25</v>
      </c>
      <c r="E16" s="36">
        <v>50000000</v>
      </c>
      <c r="F16" s="15">
        <v>485.9675</v>
      </c>
      <c r="G16" s="16">
        <v>0.0886</v>
      </c>
      <c r="H16" s="17">
        <v>41747</v>
      </c>
      <c r="J16" s="16" t="s">
        <v>216</v>
      </c>
      <c r="K16" s="40">
        <v>0.0547</v>
      </c>
    </row>
    <row r="17" spans="1:11" ht="12.75" customHeight="1">
      <c r="A17">
        <v>6</v>
      </c>
      <c r="B17" t="s">
        <v>242</v>
      </c>
      <c r="C17" t="s">
        <v>241</v>
      </c>
      <c r="D17" t="s">
        <v>16</v>
      </c>
      <c r="E17" s="36">
        <v>30000000</v>
      </c>
      <c r="F17" s="15">
        <v>283.4337</v>
      </c>
      <c r="G17" s="16">
        <v>0.051699999999999996</v>
      </c>
      <c r="H17" s="17">
        <v>41838</v>
      </c>
      <c r="J17" s="16" t="s">
        <v>35</v>
      </c>
      <c r="K17" s="40">
        <v>0.0897</v>
      </c>
    </row>
    <row r="18" spans="3:10" ht="12.75" customHeight="1">
      <c r="C18" s="19" t="s">
        <v>53</v>
      </c>
      <c r="D18" s="19"/>
      <c r="E18" s="37"/>
      <c r="F18" s="20">
        <f>SUM(F15:F17)</f>
        <v>1262.6592</v>
      </c>
      <c r="G18" s="21">
        <f>SUM(G15:G17)</f>
        <v>0.2302</v>
      </c>
      <c r="H18" s="22"/>
      <c r="I18" s="30"/>
      <c r="J18" s="16"/>
    </row>
    <row r="19" spans="6:8" ht="12.75" customHeight="1">
      <c r="F19" s="15"/>
      <c r="G19" s="16"/>
      <c r="H19" s="17"/>
    </row>
    <row r="20" spans="3:8" ht="12.75" customHeight="1">
      <c r="C20" s="1" t="s">
        <v>82</v>
      </c>
      <c r="F20" s="15"/>
      <c r="G20" s="16"/>
      <c r="H20" s="17"/>
    </row>
    <row r="21" spans="3:8" ht="12.75" customHeight="1">
      <c r="C21" s="1" t="s">
        <v>83</v>
      </c>
      <c r="F21" s="15"/>
      <c r="G21" s="16"/>
      <c r="H21" s="17"/>
    </row>
    <row r="22" spans="1:8" ht="12.75" customHeight="1">
      <c r="A22">
        <v>7</v>
      </c>
      <c r="B22" t="s">
        <v>222</v>
      </c>
      <c r="C22" t="s">
        <v>89</v>
      </c>
      <c r="D22" t="s">
        <v>30</v>
      </c>
      <c r="E22" s="36">
        <v>50000000</v>
      </c>
      <c r="F22" s="15">
        <v>498.561</v>
      </c>
      <c r="G22" s="16">
        <v>0.0909</v>
      </c>
      <c r="H22" s="17">
        <v>41922</v>
      </c>
    </row>
    <row r="23" spans="1:8" ht="12.75" customHeight="1">
      <c r="A23">
        <v>8</v>
      </c>
      <c r="B23" t="s">
        <v>125</v>
      </c>
      <c r="C23" t="s">
        <v>124</v>
      </c>
      <c r="D23" t="s">
        <v>104</v>
      </c>
      <c r="E23" s="36">
        <v>50000000</v>
      </c>
      <c r="F23" s="15">
        <v>498.51</v>
      </c>
      <c r="G23" s="16">
        <v>0.0909</v>
      </c>
      <c r="H23" s="17">
        <v>41759</v>
      </c>
    </row>
    <row r="24" spans="1:8" ht="12.75" customHeight="1">
      <c r="A24">
        <v>9</v>
      </c>
      <c r="B24" t="s">
        <v>128</v>
      </c>
      <c r="C24" t="s">
        <v>127</v>
      </c>
      <c r="D24" t="s">
        <v>111</v>
      </c>
      <c r="E24" s="36">
        <v>45000000</v>
      </c>
      <c r="F24" s="15">
        <v>449.97345</v>
      </c>
      <c r="G24" s="16">
        <v>0.08199999999999999</v>
      </c>
      <c r="H24" s="17">
        <v>41653</v>
      </c>
    </row>
    <row r="25" spans="1:8" ht="12.75" customHeight="1">
      <c r="A25">
        <v>10</v>
      </c>
      <c r="B25" t="s">
        <v>223</v>
      </c>
      <c r="C25" t="s">
        <v>113</v>
      </c>
      <c r="D25" t="s">
        <v>216</v>
      </c>
      <c r="E25" s="36">
        <v>30000000</v>
      </c>
      <c r="F25" s="15">
        <v>300.0219</v>
      </c>
      <c r="G25" s="16">
        <v>0.0547</v>
      </c>
      <c r="H25" s="17">
        <v>41663</v>
      </c>
    </row>
    <row r="26" spans="3:9" ht="12.75" customHeight="1">
      <c r="C26" s="19" t="s">
        <v>53</v>
      </c>
      <c r="D26" s="19"/>
      <c r="E26" s="37"/>
      <c r="F26" s="20">
        <f>SUM(F22:F25)</f>
        <v>1747.0663499999998</v>
      </c>
      <c r="G26" s="21">
        <f>SUM(G22:G25)</f>
        <v>0.3185</v>
      </c>
      <c r="H26" s="22"/>
      <c r="I26" s="30"/>
    </row>
    <row r="27" spans="6:8" ht="12.75" customHeight="1">
      <c r="F27" s="15"/>
      <c r="G27" s="16"/>
      <c r="H27" s="17"/>
    </row>
    <row r="28" spans="3:8" ht="12.75" customHeight="1">
      <c r="C28" s="1" t="s">
        <v>92</v>
      </c>
      <c r="F28" s="15">
        <v>829.711579</v>
      </c>
      <c r="G28" s="16">
        <v>0.1512</v>
      </c>
      <c r="H28" s="17"/>
    </row>
    <row r="29" spans="3:9" ht="12.75" customHeight="1">
      <c r="C29" s="19" t="s">
        <v>53</v>
      </c>
      <c r="D29" s="19"/>
      <c r="E29" s="37"/>
      <c r="F29" s="20">
        <f>SUM(F28:F28)</f>
        <v>829.711579</v>
      </c>
      <c r="G29" s="21">
        <f>SUM(G28:G28)</f>
        <v>0.1512</v>
      </c>
      <c r="H29" s="22"/>
      <c r="I29" s="30"/>
    </row>
    <row r="30" spans="6:8" ht="12.75" customHeight="1">
      <c r="F30" s="15"/>
      <c r="G30" s="16"/>
      <c r="H30" s="17"/>
    </row>
    <row r="31" spans="3:8" ht="12.75" customHeight="1">
      <c r="C31" s="1" t="s">
        <v>93</v>
      </c>
      <c r="F31" s="15"/>
      <c r="G31" s="16"/>
      <c r="H31" s="17"/>
    </row>
    <row r="32" spans="3:8" ht="12.75" customHeight="1">
      <c r="C32" s="1" t="s">
        <v>94</v>
      </c>
      <c r="F32" s="15">
        <v>-336.232091</v>
      </c>
      <c r="G32" s="16">
        <v>-0.061500000000000006</v>
      </c>
      <c r="H32" s="17"/>
    </row>
    <row r="33" spans="3:9" ht="12.75" customHeight="1">
      <c r="C33" s="19" t="s">
        <v>53</v>
      </c>
      <c r="D33" s="19"/>
      <c r="E33" s="37"/>
      <c r="F33" s="20">
        <f>SUM(F32:F32)</f>
        <v>-336.232091</v>
      </c>
      <c r="G33" s="21">
        <f>SUM(G32:G32)</f>
        <v>-0.061500000000000006</v>
      </c>
      <c r="H33" s="22"/>
      <c r="I33" s="30"/>
    </row>
    <row r="34" spans="3:9" ht="12.75" customHeight="1">
      <c r="C34" s="23" t="s">
        <v>95</v>
      </c>
      <c r="D34" s="23"/>
      <c r="E34" s="38"/>
      <c r="F34" s="24">
        <f>SUM(F12,F18,F26,F29,F33)</f>
        <v>5487.056538</v>
      </c>
      <c r="G34" s="25">
        <f>SUM(G12,G18,G26,G29,G33)</f>
        <v>1</v>
      </c>
      <c r="H34" s="26"/>
      <c r="I34" s="31"/>
    </row>
    <row r="35" ht="12.75" customHeight="1"/>
    <row r="36" ht="12.75" customHeight="1">
      <c r="C36" s="1" t="s">
        <v>375</v>
      </c>
    </row>
    <row r="37" ht="12.75" customHeight="1">
      <c r="C37" s="1" t="s">
        <v>376</v>
      </c>
    </row>
    <row r="38" ht="12.75" customHeight="1">
      <c r="C38" s="1"/>
    </row>
    <row r="39" ht="12.75" customHeight="1"/>
    <row r="40" spans="3:8" ht="12.75" customHeight="1">
      <c r="C40" s="56" t="s">
        <v>378</v>
      </c>
      <c r="D40" s="56"/>
      <c r="E40" s="56"/>
      <c r="F40" s="58"/>
      <c r="G40" s="86"/>
      <c r="H40" s="86"/>
    </row>
    <row r="41" spans="3:8" ht="12.75" customHeight="1">
      <c r="C41" s="56" t="s">
        <v>379</v>
      </c>
      <c r="D41" s="101" t="s">
        <v>410</v>
      </c>
      <c r="E41" s="56"/>
      <c r="F41" s="58"/>
      <c r="G41" s="86"/>
      <c r="H41" s="86"/>
    </row>
    <row r="42" spans="3:8" ht="12.75" customHeight="1">
      <c r="C42" s="42" t="s">
        <v>482</v>
      </c>
      <c r="D42" s="56"/>
      <c r="E42" s="56"/>
      <c r="F42" s="58"/>
      <c r="G42" s="86"/>
      <c r="H42" s="86"/>
    </row>
    <row r="43" spans="3:8" ht="12.75" customHeight="1">
      <c r="C43" s="61" t="s">
        <v>380</v>
      </c>
      <c r="D43" s="102">
        <v>1174.4453</v>
      </c>
      <c r="E43" s="56"/>
      <c r="F43" s="58"/>
      <c r="G43" s="137"/>
      <c r="H43" s="86"/>
    </row>
    <row r="44" spans="3:8" ht="12.75" customHeight="1">
      <c r="C44" s="61" t="s">
        <v>381</v>
      </c>
      <c r="D44" s="102">
        <v>1001.8</v>
      </c>
      <c r="E44" s="56"/>
      <c r="F44" s="58"/>
      <c r="G44" s="137"/>
      <c r="H44" s="86"/>
    </row>
    <row r="45" spans="3:8" ht="12.75" customHeight="1">
      <c r="C45" s="61" t="s">
        <v>470</v>
      </c>
      <c r="D45" s="68" t="s">
        <v>410</v>
      </c>
      <c r="E45" s="56"/>
      <c r="F45" s="58"/>
      <c r="G45" s="137"/>
      <c r="H45" s="86"/>
    </row>
    <row r="46" spans="3:8" ht="12.75" customHeight="1">
      <c r="C46" s="61" t="s">
        <v>384</v>
      </c>
      <c r="D46" s="102">
        <v>1002.0023</v>
      </c>
      <c r="E46" s="56"/>
      <c r="F46" s="58"/>
      <c r="G46" s="137"/>
      <c r="H46" s="86"/>
    </row>
    <row r="47" spans="3:8" ht="12.75" customHeight="1">
      <c r="C47" s="61" t="s">
        <v>446</v>
      </c>
      <c r="D47" s="68" t="s">
        <v>410</v>
      </c>
      <c r="E47" s="56"/>
      <c r="F47" s="58"/>
      <c r="G47" s="137"/>
      <c r="H47" s="86"/>
    </row>
    <row r="48" spans="3:8" ht="12.75" customHeight="1">
      <c r="C48" s="61" t="s">
        <v>386</v>
      </c>
      <c r="D48" s="102">
        <v>1175.5259</v>
      </c>
      <c r="E48" s="56"/>
      <c r="F48" s="58"/>
      <c r="G48" s="137"/>
      <c r="H48" s="86"/>
    </row>
    <row r="49" spans="3:8" ht="12.75" customHeight="1">
      <c r="C49" s="61" t="s">
        <v>387</v>
      </c>
      <c r="D49" s="102">
        <v>1001.795</v>
      </c>
      <c r="E49" s="56"/>
      <c r="F49" s="58"/>
      <c r="G49" s="137"/>
      <c r="H49" s="86"/>
    </row>
    <row r="50" spans="3:8" ht="12.75" customHeight="1">
      <c r="C50" s="61" t="s">
        <v>388</v>
      </c>
      <c r="D50" s="102">
        <v>1000.7998</v>
      </c>
      <c r="E50" s="56"/>
      <c r="F50" s="58"/>
      <c r="G50" s="137"/>
      <c r="H50" s="86"/>
    </row>
    <row r="51" spans="3:8" ht="12.75" customHeight="1">
      <c r="C51" s="61" t="s">
        <v>389</v>
      </c>
      <c r="D51" s="102">
        <v>1001.991</v>
      </c>
      <c r="E51" s="56"/>
      <c r="F51" s="58"/>
      <c r="G51" s="137"/>
      <c r="H51" s="86"/>
    </row>
    <row r="52" spans="3:8" ht="12.75" customHeight="1">
      <c r="C52" s="61" t="s">
        <v>407</v>
      </c>
      <c r="D52" s="102">
        <v>1175.2781</v>
      </c>
      <c r="E52" s="56"/>
      <c r="F52" s="58"/>
      <c r="G52" s="137"/>
      <c r="H52" s="86"/>
    </row>
    <row r="53" spans="3:8" ht="12.75" customHeight="1">
      <c r="C53" s="61"/>
      <c r="D53" s="57"/>
      <c r="E53" s="56"/>
      <c r="F53" s="58"/>
      <c r="G53" s="86"/>
      <c r="H53" s="86"/>
    </row>
    <row r="54" spans="3:8" ht="12.75" customHeight="1">
      <c r="C54" s="43" t="s">
        <v>481</v>
      </c>
      <c r="E54" s="56"/>
      <c r="F54" s="58"/>
      <c r="G54" s="86"/>
      <c r="H54" s="86"/>
    </row>
    <row r="55" spans="3:8" ht="12.75" customHeight="1">
      <c r="C55" s="61" t="s">
        <v>380</v>
      </c>
      <c r="D55" s="102">
        <v>1183.7391</v>
      </c>
      <c r="E55" s="56"/>
      <c r="G55" s="117"/>
      <c r="H55" s="86"/>
    </row>
    <row r="56" spans="3:8" ht="12.75" customHeight="1">
      <c r="C56" s="61" t="s">
        <v>381</v>
      </c>
      <c r="D56" s="102">
        <v>1001.8</v>
      </c>
      <c r="E56" s="56"/>
      <c r="G56" s="117"/>
      <c r="H56" s="86"/>
    </row>
    <row r="57" spans="3:8" ht="12.75" customHeight="1">
      <c r="C57" s="61" t="s">
        <v>470</v>
      </c>
      <c r="D57" s="68" t="s">
        <v>410</v>
      </c>
      <c r="E57" s="56"/>
      <c r="G57" s="117"/>
      <c r="H57" s="86"/>
    </row>
    <row r="58" spans="3:8" ht="12.75" customHeight="1">
      <c r="C58" s="61" t="s">
        <v>384</v>
      </c>
      <c r="D58" s="102">
        <v>1002.1958</v>
      </c>
      <c r="E58" s="56"/>
      <c r="G58" s="117"/>
      <c r="H58" s="86"/>
    </row>
    <row r="59" spans="3:8" ht="12.75" customHeight="1">
      <c r="C59" s="61" t="s">
        <v>446</v>
      </c>
      <c r="D59" s="68" t="s">
        <v>410</v>
      </c>
      <c r="E59" s="56"/>
      <c r="G59" s="117"/>
      <c r="H59" s="86"/>
    </row>
    <row r="60" spans="3:8" ht="12.75" customHeight="1">
      <c r="C60" s="61" t="s">
        <v>386</v>
      </c>
      <c r="D60" s="102">
        <v>1184.9537</v>
      </c>
      <c r="E60" s="56"/>
      <c r="G60" s="117"/>
      <c r="H60" s="86"/>
    </row>
    <row r="61" spans="3:8" ht="12.75" customHeight="1">
      <c r="C61" s="61" t="s">
        <v>387</v>
      </c>
      <c r="D61" s="102">
        <v>1001.795</v>
      </c>
      <c r="E61" s="56"/>
      <c r="G61" s="117"/>
      <c r="H61" s="86"/>
    </row>
    <row r="62" spans="3:8" ht="12.75" customHeight="1">
      <c r="C62" s="61" t="s">
        <v>388</v>
      </c>
      <c r="D62" s="102">
        <v>1000.0793</v>
      </c>
      <c r="E62" s="56"/>
      <c r="G62" s="117"/>
      <c r="H62" s="86"/>
    </row>
    <row r="63" spans="3:8" ht="12.75">
      <c r="C63" s="61" t="s">
        <v>389</v>
      </c>
      <c r="D63" s="102">
        <v>1002.1994</v>
      </c>
      <c r="E63" s="56"/>
      <c r="G63" s="117"/>
      <c r="H63" s="86"/>
    </row>
    <row r="64" spans="3:8" ht="12.75">
      <c r="C64" s="61" t="s">
        <v>407</v>
      </c>
      <c r="D64" s="102">
        <v>1184.5883</v>
      </c>
      <c r="E64" s="56"/>
      <c r="G64" s="117"/>
      <c r="H64" s="86"/>
    </row>
    <row r="65" spans="3:8" ht="12.75">
      <c r="C65" s="118" t="s">
        <v>391</v>
      </c>
      <c r="D65" s="68" t="s">
        <v>410</v>
      </c>
      <c r="E65" s="56"/>
      <c r="G65" s="117"/>
      <c r="H65" s="86"/>
    </row>
    <row r="66" spans="3:8" ht="12.75">
      <c r="C66" s="112" t="s">
        <v>408</v>
      </c>
      <c r="D66" s="68" t="s">
        <v>410</v>
      </c>
      <c r="E66" s="56"/>
      <c r="G66" s="117"/>
      <c r="H66" s="86"/>
    </row>
    <row r="67" spans="3:8" ht="12.75">
      <c r="C67" s="112" t="s">
        <v>393</v>
      </c>
      <c r="D67" s="119" t="s">
        <v>410</v>
      </c>
      <c r="E67" s="56"/>
      <c r="G67" s="117"/>
      <c r="H67" s="86"/>
    </row>
    <row r="68" spans="3:8" ht="12.75">
      <c r="C68" s="56" t="s">
        <v>394</v>
      </c>
      <c r="D68" s="68" t="s">
        <v>495</v>
      </c>
      <c r="E68" s="56"/>
      <c r="F68" s="58"/>
      <c r="G68" s="86"/>
      <c r="H68" s="86"/>
    </row>
    <row r="69" spans="3:8" ht="12.75">
      <c r="C69" s="56" t="s">
        <v>471</v>
      </c>
      <c r="D69" s="64"/>
      <c r="E69" s="56"/>
      <c r="F69" s="58"/>
      <c r="G69" s="86"/>
      <c r="H69" s="86"/>
    </row>
    <row r="70" spans="3:8" ht="12.75">
      <c r="C70" s="90" t="s">
        <v>396</v>
      </c>
      <c r="D70" s="107" t="s">
        <v>438</v>
      </c>
      <c r="E70" s="107" t="s">
        <v>439</v>
      </c>
      <c r="F70" s="114"/>
      <c r="G70" s="86"/>
      <c r="H70" s="86"/>
    </row>
    <row r="71" spans="3:8" ht="12.75">
      <c r="C71" s="61" t="s">
        <v>381</v>
      </c>
      <c r="D71" s="120">
        <v>6.151108999999998</v>
      </c>
      <c r="E71" s="120">
        <v>5.891044</v>
      </c>
      <c r="F71" s="116" t="s">
        <v>472</v>
      </c>
      <c r="G71" s="86"/>
      <c r="H71" s="86"/>
    </row>
    <row r="72" spans="3:8" ht="12.75">
      <c r="C72" s="61" t="s">
        <v>470</v>
      </c>
      <c r="D72" s="92" t="s">
        <v>410</v>
      </c>
      <c r="E72" s="92" t="s">
        <v>410</v>
      </c>
      <c r="F72" s="116" t="s">
        <v>473</v>
      </c>
      <c r="G72" s="86"/>
      <c r="H72" s="86"/>
    </row>
    <row r="73" spans="3:8" ht="12.75">
      <c r="C73" s="61" t="s">
        <v>384</v>
      </c>
      <c r="D73" s="121">
        <v>6.020089</v>
      </c>
      <c r="E73" s="121">
        <v>5.765564</v>
      </c>
      <c r="F73" s="116" t="s">
        <v>474</v>
      </c>
      <c r="G73" s="86"/>
      <c r="H73" s="86"/>
    </row>
    <row r="74" spans="3:8" ht="12.75">
      <c r="C74" s="61" t="s">
        <v>387</v>
      </c>
      <c r="D74" s="92">
        <v>6.138175</v>
      </c>
      <c r="E74" s="92">
        <v>5.878658000000001</v>
      </c>
      <c r="F74" s="116"/>
      <c r="G74" s="86"/>
      <c r="H74" s="86"/>
    </row>
    <row r="75" spans="3:8" ht="12.75">
      <c r="C75" s="61" t="s">
        <v>475</v>
      </c>
      <c r="D75" s="92">
        <v>6.692156000000001</v>
      </c>
      <c r="E75" s="92">
        <v>6.409216</v>
      </c>
      <c r="F75" s="116"/>
      <c r="G75" s="86"/>
      <c r="H75" s="86"/>
    </row>
    <row r="76" spans="3:8" ht="12.75">
      <c r="C76" s="61" t="s">
        <v>389</v>
      </c>
      <c r="D76" s="121">
        <v>5.990545</v>
      </c>
      <c r="E76" s="121">
        <v>5.737269</v>
      </c>
      <c r="F76" s="116"/>
      <c r="G76" s="86"/>
      <c r="H76" s="86"/>
    </row>
    <row r="77" spans="3:8" ht="12.75">
      <c r="C77" s="108" t="s">
        <v>398</v>
      </c>
      <c r="D77" s="92"/>
      <c r="E77" s="92"/>
      <c r="F77" s="114"/>
      <c r="G77" s="86"/>
      <c r="H77" s="86"/>
    </row>
    <row r="78" spans="3:8" ht="12.75">
      <c r="C78" s="110" t="s">
        <v>399</v>
      </c>
      <c r="D78" s="109"/>
      <c r="E78" s="109"/>
      <c r="F78" s="114"/>
      <c r="G78" s="86"/>
      <c r="H78" s="86"/>
    </row>
    <row r="79" ht="12.75">
      <c r="E79"/>
    </row>
    <row r="80" ht="12.75">
      <c r="E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22">
      <selection activeCell="E53" sqref="E53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38.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39" t="s">
        <v>309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310</v>
      </c>
      <c r="C9" t="s">
        <v>103</v>
      </c>
      <c r="D9" t="s">
        <v>25</v>
      </c>
      <c r="E9" s="36">
        <v>100000000</v>
      </c>
      <c r="F9" s="15">
        <v>979.139</v>
      </c>
      <c r="G9" s="16">
        <v>0.1496</v>
      </c>
      <c r="H9" s="17">
        <v>41726</v>
      </c>
    </row>
    <row r="10" spans="1:11" ht="12.75" customHeight="1">
      <c r="A10">
        <v>2</v>
      </c>
      <c r="B10" t="s">
        <v>312</v>
      </c>
      <c r="C10" t="s">
        <v>311</v>
      </c>
      <c r="D10" t="s">
        <v>13</v>
      </c>
      <c r="E10" s="36">
        <v>50000000</v>
      </c>
      <c r="F10" s="15">
        <v>491.1895</v>
      </c>
      <c r="G10" s="16">
        <v>0.075</v>
      </c>
      <c r="H10" s="17">
        <v>41716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314</v>
      </c>
      <c r="C11" t="s">
        <v>313</v>
      </c>
      <c r="D11" t="s">
        <v>25</v>
      </c>
      <c r="E11" s="36">
        <v>50000000</v>
      </c>
      <c r="F11" s="15">
        <v>490.8895</v>
      </c>
      <c r="G11" s="16">
        <v>0.075</v>
      </c>
      <c r="H11" s="17">
        <v>41718</v>
      </c>
      <c r="J11" s="16" t="s">
        <v>27</v>
      </c>
      <c r="K11" s="40">
        <v>0.2735</v>
      </c>
    </row>
    <row r="12" spans="1:11" ht="12.75" customHeight="1">
      <c r="A12">
        <v>4</v>
      </c>
      <c r="B12" t="s">
        <v>316</v>
      </c>
      <c r="C12" t="s">
        <v>315</v>
      </c>
      <c r="D12" t="s">
        <v>13</v>
      </c>
      <c r="E12" s="36">
        <v>50000000</v>
      </c>
      <c r="F12" s="15">
        <v>490.7575</v>
      </c>
      <c r="G12" s="16">
        <v>0.075</v>
      </c>
      <c r="H12" s="17">
        <v>41716</v>
      </c>
      <c r="J12" s="16" t="s">
        <v>25</v>
      </c>
      <c r="K12" s="40">
        <v>0.25370000000000004</v>
      </c>
    </row>
    <row r="13" spans="1:11" ht="12.75" customHeight="1">
      <c r="A13">
        <v>5</v>
      </c>
      <c r="B13" t="s">
        <v>105</v>
      </c>
      <c r="C13" t="s">
        <v>103</v>
      </c>
      <c r="D13" t="s">
        <v>25</v>
      </c>
      <c r="E13" s="36">
        <v>19500000</v>
      </c>
      <c r="F13" s="15">
        <v>190.395465</v>
      </c>
      <c r="G13" s="16">
        <v>0.0291</v>
      </c>
      <c r="H13" s="17">
        <v>41732</v>
      </c>
      <c r="J13" s="16" t="s">
        <v>13</v>
      </c>
      <c r="K13" s="40">
        <v>0.2248</v>
      </c>
    </row>
    <row r="14" spans="3:11" ht="12.75" customHeight="1">
      <c r="C14" s="19" t="s">
        <v>53</v>
      </c>
      <c r="D14" s="19"/>
      <c r="E14" s="37"/>
      <c r="F14" s="20">
        <f>SUM(F9:F13)</f>
        <v>2642.370965</v>
      </c>
      <c r="G14" s="21">
        <f>SUM(G9:G13)</f>
        <v>0.40370000000000006</v>
      </c>
      <c r="H14" s="22"/>
      <c r="I14" s="30"/>
      <c r="J14" s="16" t="s">
        <v>275</v>
      </c>
      <c r="K14" s="40">
        <v>0.1477</v>
      </c>
    </row>
    <row r="15" spans="6:11" ht="12.75" customHeight="1">
      <c r="F15" s="15"/>
      <c r="G15" s="16"/>
      <c r="H15" s="17"/>
      <c r="J15" s="16" t="s">
        <v>104</v>
      </c>
      <c r="K15" s="40">
        <v>0.0762</v>
      </c>
    </row>
    <row r="16" spans="3:11" ht="12.75" customHeight="1">
      <c r="C16" s="1" t="s">
        <v>54</v>
      </c>
      <c r="F16" s="15"/>
      <c r="G16" s="16"/>
      <c r="H16" s="17"/>
      <c r="J16" s="16" t="s">
        <v>35</v>
      </c>
      <c r="K16" s="40">
        <v>0.0241</v>
      </c>
    </row>
    <row r="17" spans="1:10" ht="12.75" customHeight="1">
      <c r="A17">
        <v>6</v>
      </c>
      <c r="B17" t="s">
        <v>317</v>
      </c>
      <c r="C17" t="s">
        <v>56</v>
      </c>
      <c r="D17" t="s">
        <v>13</v>
      </c>
      <c r="E17" s="36">
        <v>50000000</v>
      </c>
      <c r="F17" s="15">
        <v>489.6015</v>
      </c>
      <c r="G17" s="16">
        <v>0.0748</v>
      </c>
      <c r="H17" s="17">
        <v>41723</v>
      </c>
      <c r="J17" s="16"/>
    </row>
    <row r="18" spans="3:9" ht="12.75" customHeight="1">
      <c r="C18" s="19" t="s">
        <v>53</v>
      </c>
      <c r="D18" s="19"/>
      <c r="E18" s="37"/>
      <c r="F18" s="20">
        <f>SUM(F17:F17)</f>
        <v>489.6015</v>
      </c>
      <c r="G18" s="21">
        <f>SUM(G17:G17)</f>
        <v>0.0748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82</v>
      </c>
      <c r="F20" s="15"/>
      <c r="G20" s="16"/>
      <c r="H20" s="17"/>
    </row>
    <row r="21" spans="3:8" ht="12.75" customHeight="1">
      <c r="C21" s="1" t="s">
        <v>83</v>
      </c>
      <c r="F21" s="15"/>
      <c r="G21" s="16"/>
      <c r="H21" s="17"/>
    </row>
    <row r="22" spans="1:8" ht="12.75" customHeight="1">
      <c r="A22">
        <v>7</v>
      </c>
      <c r="B22" t="s">
        <v>291</v>
      </c>
      <c r="C22" t="s">
        <v>290</v>
      </c>
      <c r="D22" t="s">
        <v>275</v>
      </c>
      <c r="E22" s="36">
        <v>90000000</v>
      </c>
      <c r="F22" s="15">
        <v>967.0617</v>
      </c>
      <c r="G22" s="16">
        <v>0.1477</v>
      </c>
      <c r="H22" s="17">
        <v>41732</v>
      </c>
    </row>
    <row r="23" spans="1:8" ht="12.75" customHeight="1">
      <c r="A23">
        <v>8</v>
      </c>
      <c r="B23" t="s">
        <v>319</v>
      </c>
      <c r="C23" t="s">
        <v>318</v>
      </c>
      <c r="D23" t="s">
        <v>27</v>
      </c>
      <c r="E23" s="36">
        <v>50000000</v>
      </c>
      <c r="F23" s="15">
        <v>670.3885</v>
      </c>
      <c r="G23" s="16">
        <v>0.1024</v>
      </c>
      <c r="H23" s="17">
        <v>41729</v>
      </c>
    </row>
    <row r="24" spans="1:8" ht="12.75" customHeight="1">
      <c r="A24">
        <v>9</v>
      </c>
      <c r="B24" t="s">
        <v>91</v>
      </c>
      <c r="C24" t="s">
        <v>86</v>
      </c>
      <c r="D24" t="s">
        <v>27</v>
      </c>
      <c r="E24" s="36">
        <v>62000000</v>
      </c>
      <c r="F24" s="15">
        <v>619.77432</v>
      </c>
      <c r="G24" s="16">
        <v>0.0947</v>
      </c>
      <c r="H24" s="17">
        <v>41710</v>
      </c>
    </row>
    <row r="25" spans="1:8" ht="12.75" customHeight="1">
      <c r="A25">
        <v>10</v>
      </c>
      <c r="B25" t="s">
        <v>320</v>
      </c>
      <c r="C25" t="s">
        <v>218</v>
      </c>
      <c r="D25" t="s">
        <v>27</v>
      </c>
      <c r="E25" s="36">
        <v>50000000</v>
      </c>
      <c r="F25" s="15">
        <v>500.057</v>
      </c>
      <c r="G25" s="16">
        <v>0.0764</v>
      </c>
      <c r="H25" s="17">
        <v>41645</v>
      </c>
    </row>
    <row r="26" spans="1:8" ht="12.75" customHeight="1">
      <c r="A26">
        <v>11</v>
      </c>
      <c r="B26" t="s">
        <v>321</v>
      </c>
      <c r="C26" t="s">
        <v>287</v>
      </c>
      <c r="D26" t="s">
        <v>104</v>
      </c>
      <c r="E26" s="36">
        <v>50000000</v>
      </c>
      <c r="F26" s="15">
        <v>499.1115</v>
      </c>
      <c r="G26" s="16">
        <v>0.0762</v>
      </c>
      <c r="H26" s="17">
        <v>41732</v>
      </c>
    </row>
    <row r="27" spans="3:9" ht="12.75" customHeight="1">
      <c r="C27" s="19" t="s">
        <v>53</v>
      </c>
      <c r="D27" s="19"/>
      <c r="E27" s="37"/>
      <c r="F27" s="20">
        <f>SUM(F22:F26)</f>
        <v>3256.3930199999995</v>
      </c>
      <c r="G27" s="21">
        <f>SUM(G22:G26)</f>
        <v>0.4974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92</v>
      </c>
      <c r="F29" s="15">
        <v>16.71517</v>
      </c>
      <c r="G29" s="16">
        <v>0.0026</v>
      </c>
      <c r="H29" s="17"/>
    </row>
    <row r="30" spans="3:9" ht="12.75" customHeight="1">
      <c r="C30" s="19" t="s">
        <v>53</v>
      </c>
      <c r="D30" s="19"/>
      <c r="E30" s="37"/>
      <c r="F30" s="20">
        <f>SUM(F29:F29)</f>
        <v>16.71517</v>
      </c>
      <c r="G30" s="21">
        <f>SUM(G29:G29)</f>
        <v>0.0026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93</v>
      </c>
      <c r="F32" s="15"/>
      <c r="G32" s="16"/>
      <c r="H32" s="17"/>
    </row>
    <row r="33" spans="3:8" ht="12.75" customHeight="1">
      <c r="C33" s="1" t="s">
        <v>94</v>
      </c>
      <c r="F33" s="15">
        <v>140.785484</v>
      </c>
      <c r="G33" s="16">
        <v>0.0215</v>
      </c>
      <c r="H33" s="17"/>
    </row>
    <row r="34" spans="3:9" ht="12.75" customHeight="1">
      <c r="C34" s="19" t="s">
        <v>53</v>
      </c>
      <c r="D34" s="19"/>
      <c r="E34" s="37"/>
      <c r="F34" s="20">
        <f>SUM(F33:F33)</f>
        <v>140.785484</v>
      </c>
      <c r="G34" s="21">
        <f>SUM(G33:G33)</f>
        <v>0.0215</v>
      </c>
      <c r="H34" s="22"/>
      <c r="I34" s="30"/>
    </row>
    <row r="35" spans="3:9" ht="12.75" customHeight="1">
      <c r="C35" s="23" t="s">
        <v>95</v>
      </c>
      <c r="D35" s="23"/>
      <c r="E35" s="38"/>
      <c r="F35" s="24">
        <f>SUM(F14,F18,F27,F30,F34)</f>
        <v>6545.866139</v>
      </c>
      <c r="G35" s="25">
        <f>SUM(G14,G18,G27,G30,G34)</f>
        <v>1</v>
      </c>
      <c r="H35" s="26"/>
      <c r="I35" s="31"/>
    </row>
    <row r="36" ht="12.75" customHeight="1"/>
    <row r="37" ht="12.75" customHeight="1">
      <c r="C37" s="1" t="s">
        <v>375</v>
      </c>
    </row>
    <row r="38" ht="12.75" customHeight="1">
      <c r="C38" s="1" t="s">
        <v>376</v>
      </c>
    </row>
    <row r="39" ht="12.75" customHeight="1">
      <c r="C39" s="1"/>
    </row>
    <row r="40" ht="12.75" customHeight="1"/>
    <row r="41" spans="3:5" ht="12.75" customHeight="1">
      <c r="C41" s="1" t="s">
        <v>378</v>
      </c>
      <c r="E41"/>
    </row>
    <row r="42" spans="3:5" ht="12.75" customHeight="1">
      <c r="C42" s="2" t="s">
        <v>379</v>
      </c>
      <c r="D42" t="s">
        <v>410</v>
      </c>
      <c r="E42"/>
    </row>
    <row r="43" spans="3:5" ht="12.75" customHeight="1">
      <c r="C43" s="42" t="s">
        <v>482</v>
      </c>
      <c r="E43"/>
    </row>
    <row r="44" spans="3:5" ht="12.75" customHeight="1">
      <c r="C44" t="s">
        <v>476</v>
      </c>
      <c r="D44" s="102">
        <v>1064.7351</v>
      </c>
      <c r="E44"/>
    </row>
    <row r="45" spans="3:5" ht="12.75" customHeight="1">
      <c r="C45" t="s">
        <v>477</v>
      </c>
      <c r="D45" s="102">
        <v>1064.7614</v>
      </c>
      <c r="E45"/>
    </row>
    <row r="46" spans="3:5" ht="12.75" customHeight="1">
      <c r="C46" t="s">
        <v>478</v>
      </c>
      <c r="D46" s="102">
        <v>1065.4938</v>
      </c>
      <c r="E46"/>
    </row>
    <row r="47" spans="3:5" ht="12.75" customHeight="1">
      <c r="C47" s="43" t="s">
        <v>481</v>
      </c>
      <c r="E47"/>
    </row>
    <row r="48" spans="3:6" ht="12.75" customHeight="1">
      <c r="C48" t="s">
        <v>476</v>
      </c>
      <c r="D48" s="102">
        <v>1074.5043</v>
      </c>
      <c r="E48"/>
      <c r="F48" s="117"/>
    </row>
    <row r="49" spans="3:6" ht="12.75" customHeight="1">
      <c r="C49" t="s">
        <v>477</v>
      </c>
      <c r="D49" s="102">
        <v>1074.5351</v>
      </c>
      <c r="E49"/>
      <c r="F49" s="117"/>
    </row>
    <row r="50" spans="3:6" ht="12.75" customHeight="1">
      <c r="C50" t="s">
        <v>478</v>
      </c>
      <c r="D50" s="102">
        <v>1075.3642</v>
      </c>
      <c r="E50"/>
      <c r="F50" s="117"/>
    </row>
    <row r="51" ht="12.75" customHeight="1">
      <c r="E51"/>
    </row>
    <row r="52" spans="3:5" ht="12.75" customHeight="1">
      <c r="C52" t="s">
        <v>391</v>
      </c>
      <c r="D52" t="s">
        <v>410</v>
      </c>
      <c r="E52"/>
    </row>
    <row r="53" spans="3:5" ht="12.75" customHeight="1">
      <c r="C53" t="s">
        <v>408</v>
      </c>
      <c r="D53" t="s">
        <v>410</v>
      </c>
      <c r="E53"/>
    </row>
    <row r="54" spans="3:5" ht="12.75" customHeight="1">
      <c r="C54" t="s">
        <v>393</v>
      </c>
      <c r="D54" t="s">
        <v>410</v>
      </c>
      <c r="E54"/>
    </row>
    <row r="55" spans="3:5" ht="12.75" customHeight="1">
      <c r="C55" t="s">
        <v>394</v>
      </c>
      <c r="D55" s="144" t="s">
        <v>496</v>
      </c>
      <c r="E55"/>
    </row>
    <row r="56" spans="3:5" ht="12.75" customHeight="1">
      <c r="C56" t="s">
        <v>444</v>
      </c>
      <c r="E56"/>
    </row>
    <row r="57" spans="3:5" ht="12.75" customHeight="1">
      <c r="C57" t="s">
        <v>396</v>
      </c>
      <c r="D57" t="s">
        <v>438</v>
      </c>
      <c r="E57" t="s">
        <v>439</v>
      </c>
    </row>
    <row r="58" spans="3:5" ht="12.75" customHeight="1">
      <c r="C58" t="s">
        <v>479</v>
      </c>
      <c r="D58" s="2" t="s">
        <v>410</v>
      </c>
      <c r="E58" s="2" t="s">
        <v>410</v>
      </c>
    </row>
    <row r="59" spans="3:7" ht="12.75" customHeight="1">
      <c r="C59" s="140" t="s">
        <v>398</v>
      </c>
      <c r="D59" s="140"/>
      <c r="E59" s="140"/>
      <c r="F59" s="140"/>
      <c r="G59" s="140"/>
    </row>
    <row r="60" spans="3:5" ht="12.75" customHeight="1">
      <c r="C60" t="s">
        <v>399</v>
      </c>
      <c r="E60"/>
    </row>
    <row r="61" ht="12.75" customHeight="1">
      <c r="E61"/>
    </row>
    <row r="62" ht="12.75" customHeight="1">
      <c r="E62"/>
    </row>
    <row r="63" ht="12.75">
      <c r="E63"/>
    </row>
    <row r="64" ht="12.75">
      <c r="E64"/>
    </row>
    <row r="65" ht="12.75">
      <c r="E65"/>
    </row>
  </sheetData>
  <sheetProtection/>
  <mergeCells count="2">
    <mergeCell ref="C1:G1"/>
    <mergeCell ref="C59:G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5">
      <selection activeCell="D50" sqref="D50"/>
    </sheetView>
  </sheetViews>
  <sheetFormatPr defaultColWidth="9.140625" defaultRowHeight="12.75"/>
  <cols>
    <col min="1" max="1" width="7.57421875" style="0" customWidth="1"/>
    <col min="2" max="2" width="13.28125" style="0" customWidth="1"/>
    <col min="3" max="3" width="38.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39" t="s">
        <v>322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323</v>
      </c>
      <c r="C9" t="s">
        <v>225</v>
      </c>
      <c r="D9" t="s">
        <v>25</v>
      </c>
      <c r="E9" s="36">
        <v>100000000</v>
      </c>
      <c r="F9" s="15">
        <v>974.129</v>
      </c>
      <c r="G9" s="16">
        <v>0.16260000000000002</v>
      </c>
      <c r="H9" s="17">
        <v>41746</v>
      </c>
    </row>
    <row r="10" spans="1:11" ht="12.75" customHeight="1">
      <c r="A10">
        <v>2</v>
      </c>
      <c r="B10" t="s">
        <v>325</v>
      </c>
      <c r="C10" t="s">
        <v>324</v>
      </c>
      <c r="D10" t="s">
        <v>13</v>
      </c>
      <c r="E10" s="36">
        <v>100000000</v>
      </c>
      <c r="F10" s="15">
        <v>973.876</v>
      </c>
      <c r="G10" s="16">
        <v>0.16260000000000002</v>
      </c>
      <c r="H10" s="17">
        <v>41745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326</v>
      </c>
      <c r="C11" t="s">
        <v>103</v>
      </c>
      <c r="D11" t="s">
        <v>25</v>
      </c>
      <c r="E11" s="36">
        <v>80000000</v>
      </c>
      <c r="F11" s="15">
        <v>778.1136</v>
      </c>
      <c r="G11" s="16">
        <v>0.12990000000000002</v>
      </c>
      <c r="H11" s="17">
        <v>41747</v>
      </c>
      <c r="J11" s="16" t="s">
        <v>25</v>
      </c>
      <c r="K11" s="40">
        <v>0.8172</v>
      </c>
    </row>
    <row r="12" spans="3:11" ht="12.75" customHeight="1">
      <c r="C12" s="19" t="s">
        <v>53</v>
      </c>
      <c r="D12" s="19"/>
      <c r="E12" s="37"/>
      <c r="F12" s="20">
        <f>SUM(F9:F11)</f>
        <v>2726.1186000000002</v>
      </c>
      <c r="G12" s="21">
        <f>SUM(G9:G11)</f>
        <v>0.45510000000000006</v>
      </c>
      <c r="H12" s="22"/>
      <c r="I12" s="30"/>
      <c r="J12" s="16" t="s">
        <v>13</v>
      </c>
      <c r="K12" s="40">
        <v>0.16260000000000002</v>
      </c>
    </row>
    <row r="13" spans="6:11" ht="12.75" customHeight="1">
      <c r="F13" s="15"/>
      <c r="G13" s="16"/>
      <c r="H13" s="17"/>
      <c r="J13" s="16" t="s">
        <v>27</v>
      </c>
      <c r="K13" s="40">
        <v>0.0167</v>
      </c>
    </row>
    <row r="14" spans="3:11" ht="12.75" customHeight="1">
      <c r="C14" s="1" t="s">
        <v>54</v>
      </c>
      <c r="F14" s="15"/>
      <c r="G14" s="16"/>
      <c r="H14" s="17"/>
      <c r="J14" s="16" t="s">
        <v>35</v>
      </c>
      <c r="K14" s="40">
        <v>0.0034999999999999996</v>
      </c>
    </row>
    <row r="15" spans="1:10" ht="12.75" customHeight="1">
      <c r="A15">
        <v>4</v>
      </c>
      <c r="B15" t="s">
        <v>115</v>
      </c>
      <c r="C15" t="s">
        <v>110</v>
      </c>
      <c r="D15" t="s">
        <v>25</v>
      </c>
      <c r="E15" s="36">
        <v>162500000</v>
      </c>
      <c r="F15" s="15">
        <v>1572.0185</v>
      </c>
      <c r="G15" s="16">
        <v>0.26239999999999997</v>
      </c>
      <c r="H15" s="17">
        <v>41758</v>
      </c>
      <c r="J15" s="16"/>
    </row>
    <row r="16" spans="1:8" ht="12.75" customHeight="1">
      <c r="A16">
        <v>5</v>
      </c>
      <c r="B16" t="s">
        <v>249</v>
      </c>
      <c r="C16" t="s">
        <v>108</v>
      </c>
      <c r="D16" t="s">
        <v>25</v>
      </c>
      <c r="E16" s="36">
        <v>161500000</v>
      </c>
      <c r="F16" s="15">
        <v>1571.49836</v>
      </c>
      <c r="G16" s="16">
        <v>0.2623</v>
      </c>
      <c r="H16" s="17">
        <v>41738</v>
      </c>
    </row>
    <row r="17" spans="3:9" ht="12.75" customHeight="1">
      <c r="C17" s="19" t="s">
        <v>53</v>
      </c>
      <c r="D17" s="19"/>
      <c r="E17" s="37"/>
      <c r="F17" s="20">
        <f>SUM(F15:F16)</f>
        <v>3143.5168599999997</v>
      </c>
      <c r="G17" s="21">
        <f>SUM(G15:G16)</f>
        <v>0.5246999999999999</v>
      </c>
      <c r="H17" s="22"/>
      <c r="I17" s="30"/>
    </row>
    <row r="18" spans="6:8" ht="12.75" customHeight="1">
      <c r="F18" s="15"/>
      <c r="G18" s="16"/>
      <c r="H18" s="17"/>
    </row>
    <row r="19" spans="3:8" ht="12.75" customHeight="1">
      <c r="C19" s="1" t="s">
        <v>82</v>
      </c>
      <c r="F19" s="15"/>
      <c r="G19" s="16"/>
      <c r="H19" s="17"/>
    </row>
    <row r="20" spans="3:8" ht="12.75" customHeight="1">
      <c r="C20" s="1" t="s">
        <v>83</v>
      </c>
      <c r="F20" s="15"/>
      <c r="G20" s="16"/>
      <c r="H20" s="17"/>
    </row>
    <row r="21" spans="1:8" ht="12.75" customHeight="1">
      <c r="A21">
        <v>6</v>
      </c>
      <c r="B21" t="s">
        <v>91</v>
      </c>
      <c r="C21" t="s">
        <v>86</v>
      </c>
      <c r="D21" t="s">
        <v>27</v>
      </c>
      <c r="E21" s="36">
        <v>10000000</v>
      </c>
      <c r="F21" s="15">
        <v>99.9636</v>
      </c>
      <c r="G21" s="16">
        <v>0.0167</v>
      </c>
      <c r="H21" s="17">
        <v>41710</v>
      </c>
    </row>
    <row r="22" spans="3:9" ht="12.75" customHeight="1">
      <c r="C22" s="19" t="s">
        <v>53</v>
      </c>
      <c r="D22" s="19"/>
      <c r="E22" s="37"/>
      <c r="F22" s="20">
        <f>SUM(F21:F21)</f>
        <v>99.9636</v>
      </c>
      <c r="G22" s="21">
        <f>SUM(G21:G21)</f>
        <v>0.0167</v>
      </c>
      <c r="H22" s="22"/>
      <c r="I22" s="30"/>
    </row>
    <row r="23" spans="6:8" ht="12.75" customHeight="1">
      <c r="F23" s="15"/>
      <c r="G23" s="16"/>
      <c r="H23" s="17"/>
    </row>
    <row r="24" spans="3:8" ht="12.75" customHeight="1">
      <c r="C24" s="1" t="s">
        <v>92</v>
      </c>
      <c r="F24" s="15">
        <v>15.457463</v>
      </c>
      <c r="G24" s="16">
        <v>0.0026</v>
      </c>
      <c r="H24" s="17"/>
    </row>
    <row r="25" spans="3:9" ht="12.75" customHeight="1">
      <c r="C25" s="19" t="s">
        <v>53</v>
      </c>
      <c r="D25" s="19"/>
      <c r="E25" s="37"/>
      <c r="F25" s="20">
        <f>SUM(F24:F24)</f>
        <v>15.457463</v>
      </c>
      <c r="G25" s="21">
        <f>SUM(G24:G24)</f>
        <v>0.0026</v>
      </c>
      <c r="H25" s="22"/>
      <c r="I25" s="30"/>
    </row>
    <row r="26" spans="6:8" ht="12.75" customHeight="1">
      <c r="F26" s="15"/>
      <c r="G26" s="16"/>
      <c r="H26" s="17"/>
    </row>
    <row r="27" spans="3:8" ht="12.75" customHeight="1">
      <c r="C27" s="1" t="s">
        <v>93</v>
      </c>
      <c r="F27" s="15"/>
      <c r="G27" s="16"/>
      <c r="H27" s="17"/>
    </row>
    <row r="28" spans="3:8" ht="12.75" customHeight="1">
      <c r="C28" s="1" t="s">
        <v>94</v>
      </c>
      <c r="F28" s="15">
        <v>5.599774</v>
      </c>
      <c r="G28" s="16">
        <v>0.0009</v>
      </c>
      <c r="H28" s="17"/>
    </row>
    <row r="29" spans="3:9" ht="12.75" customHeight="1">
      <c r="C29" s="19" t="s">
        <v>53</v>
      </c>
      <c r="D29" s="19"/>
      <c r="E29" s="37"/>
      <c r="F29" s="20">
        <f>SUM(F28:F28)</f>
        <v>5.599774</v>
      </c>
      <c r="G29" s="21">
        <f>SUM(G28:G28)</f>
        <v>0.0009</v>
      </c>
      <c r="H29" s="22"/>
      <c r="I29" s="30"/>
    </row>
    <row r="30" spans="3:9" ht="12.75" customHeight="1">
      <c r="C30" s="23" t="s">
        <v>95</v>
      </c>
      <c r="D30" s="23"/>
      <c r="E30" s="38"/>
      <c r="F30" s="24">
        <f>SUM(F12,F17,F22,F25,F29)</f>
        <v>5990.6562969999995</v>
      </c>
      <c r="G30" s="25">
        <f>SUM(G12,G17,G22,G25,G29)</f>
        <v>1</v>
      </c>
      <c r="H30" s="26"/>
      <c r="I30" s="31"/>
    </row>
    <row r="31" ht="12.75" customHeight="1"/>
    <row r="32" ht="12.75" customHeight="1">
      <c r="C32" s="1" t="s">
        <v>375</v>
      </c>
    </row>
    <row r="33" ht="12.75" customHeight="1">
      <c r="C33" s="1" t="s">
        <v>376</v>
      </c>
    </row>
    <row r="34" ht="12.75" customHeight="1">
      <c r="C34" s="1"/>
    </row>
    <row r="35" ht="12.75" customHeight="1"/>
    <row r="36" spans="3:5" ht="12.75" customHeight="1">
      <c r="C36" s="1" t="s">
        <v>378</v>
      </c>
      <c r="E36"/>
    </row>
    <row r="37" spans="3:5" ht="12.75" customHeight="1">
      <c r="C37" s="2" t="s">
        <v>379</v>
      </c>
      <c r="D37" t="s">
        <v>410</v>
      </c>
      <c r="E37"/>
    </row>
    <row r="38" spans="3:5" ht="12.75" customHeight="1">
      <c r="C38" s="42" t="s">
        <v>482</v>
      </c>
      <c r="E38"/>
    </row>
    <row r="39" spans="3:5" ht="12.75" customHeight="1">
      <c r="C39" t="s">
        <v>476</v>
      </c>
      <c r="D39" s="102">
        <v>1047.8331</v>
      </c>
      <c r="E39"/>
    </row>
    <row r="40" spans="3:5" ht="12.75" customHeight="1">
      <c r="C40" t="s">
        <v>477</v>
      </c>
      <c r="D40" s="102">
        <v>1047.9071</v>
      </c>
      <c r="E40"/>
    </row>
    <row r="41" spans="3:5" ht="12.75" customHeight="1">
      <c r="C41" t="s">
        <v>478</v>
      </c>
      <c r="D41" s="102">
        <v>1048.4591</v>
      </c>
      <c r="E41"/>
    </row>
    <row r="42" spans="3:5" ht="12.75" customHeight="1">
      <c r="C42" s="43" t="s">
        <v>481</v>
      </c>
      <c r="E42"/>
    </row>
    <row r="43" spans="3:5" ht="12.75" customHeight="1">
      <c r="C43" t="s">
        <v>476</v>
      </c>
      <c r="D43" s="102">
        <v>1056.6831</v>
      </c>
      <c r="E43"/>
    </row>
    <row r="44" spans="3:5" ht="12.75" customHeight="1">
      <c r="C44" t="s">
        <v>477</v>
      </c>
      <c r="D44" s="102">
        <v>1056.7614</v>
      </c>
      <c r="E44"/>
    </row>
    <row r="45" spans="3:5" ht="12.75" customHeight="1">
      <c r="C45" t="s">
        <v>478</v>
      </c>
      <c r="D45" s="102">
        <v>1057.4071</v>
      </c>
      <c r="E45"/>
    </row>
    <row r="46" ht="12.75" customHeight="1">
      <c r="E46"/>
    </row>
    <row r="47" spans="3:5" ht="12.75" customHeight="1">
      <c r="C47" t="s">
        <v>391</v>
      </c>
      <c r="D47" t="s">
        <v>410</v>
      </c>
      <c r="E47"/>
    </row>
    <row r="48" spans="3:5" ht="12.75" customHeight="1">
      <c r="C48" t="s">
        <v>408</v>
      </c>
      <c r="D48" t="s">
        <v>410</v>
      </c>
      <c r="E48"/>
    </row>
    <row r="49" spans="3:5" ht="12.75" customHeight="1">
      <c r="C49" t="s">
        <v>393</v>
      </c>
      <c r="D49" t="s">
        <v>410</v>
      </c>
      <c r="E49"/>
    </row>
    <row r="50" spans="3:5" ht="12.75" customHeight="1">
      <c r="C50" t="s">
        <v>394</v>
      </c>
      <c r="D50" s="145" t="s">
        <v>497</v>
      </c>
      <c r="E50"/>
    </row>
    <row r="51" spans="3:5" ht="12.75" customHeight="1">
      <c r="C51" t="s">
        <v>444</v>
      </c>
      <c r="E51"/>
    </row>
    <row r="52" spans="3:5" ht="12.75" customHeight="1">
      <c r="C52" t="s">
        <v>396</v>
      </c>
      <c r="D52" t="s">
        <v>438</v>
      </c>
      <c r="E52" t="s">
        <v>439</v>
      </c>
    </row>
    <row r="53" spans="3:5" ht="12.75" customHeight="1">
      <c r="C53" t="s">
        <v>479</v>
      </c>
      <c r="D53" s="2" t="s">
        <v>410</v>
      </c>
      <c r="E53" s="2" t="s">
        <v>410</v>
      </c>
    </row>
    <row r="54" spans="3:7" ht="12.75" customHeight="1">
      <c r="C54" s="140" t="s">
        <v>398</v>
      </c>
      <c r="D54" s="140"/>
      <c r="E54" s="140"/>
      <c r="F54" s="140"/>
      <c r="G54" s="140"/>
    </row>
    <row r="55" ht="12.75" customHeight="1">
      <c r="E55"/>
    </row>
    <row r="56" spans="3:5" ht="12.75">
      <c r="C56" t="s">
        <v>399</v>
      </c>
      <c r="E56"/>
    </row>
    <row r="57" ht="12.75">
      <c r="E57"/>
    </row>
  </sheetData>
  <sheetProtection/>
  <mergeCells count="2">
    <mergeCell ref="C1:G1"/>
    <mergeCell ref="C54:G5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5">
      <selection activeCell="G42" sqref="G42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35.00390625" style="0" customWidth="1"/>
    <col min="4" max="4" width="15.57421875" style="0" customWidth="1"/>
    <col min="5" max="5" width="15.57421875" style="36" customWidth="1"/>
    <col min="6" max="6" width="16.71093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39" t="s">
        <v>327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232</v>
      </c>
      <c r="C9" t="s">
        <v>231</v>
      </c>
      <c r="D9" t="s">
        <v>13</v>
      </c>
      <c r="E9" s="36">
        <v>175000000</v>
      </c>
      <c r="F9" s="15">
        <v>1660.21625</v>
      </c>
      <c r="G9" s="16">
        <v>0.23879999999999998</v>
      </c>
      <c r="H9" s="17">
        <v>41851</v>
      </c>
    </row>
    <row r="10" spans="1:11" ht="12.75" customHeight="1">
      <c r="A10">
        <v>2</v>
      </c>
      <c r="B10" t="s">
        <v>329</v>
      </c>
      <c r="C10" t="s">
        <v>328</v>
      </c>
      <c r="D10" t="s">
        <v>25</v>
      </c>
      <c r="E10" s="36">
        <v>150000000</v>
      </c>
      <c r="F10" s="15">
        <v>1422.573</v>
      </c>
      <c r="G10" s="16">
        <v>0.2046</v>
      </c>
      <c r="H10" s="17">
        <v>41855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102</v>
      </c>
      <c r="C11" t="s">
        <v>44</v>
      </c>
      <c r="D11" t="s">
        <v>13</v>
      </c>
      <c r="E11" s="36">
        <v>108000000</v>
      </c>
      <c r="F11" s="15">
        <v>1022.88744</v>
      </c>
      <c r="G11" s="16">
        <v>0.1471</v>
      </c>
      <c r="H11" s="17">
        <v>41856</v>
      </c>
      <c r="J11" s="16" t="s">
        <v>13</v>
      </c>
      <c r="K11" s="40">
        <v>0.6586</v>
      </c>
    </row>
    <row r="12" spans="1:11" ht="12.75" customHeight="1">
      <c r="A12">
        <v>4</v>
      </c>
      <c r="B12" t="s">
        <v>330</v>
      </c>
      <c r="C12" t="s">
        <v>98</v>
      </c>
      <c r="D12" t="s">
        <v>13</v>
      </c>
      <c r="E12" s="36">
        <v>100000000</v>
      </c>
      <c r="F12" s="15">
        <v>948.382</v>
      </c>
      <c r="G12" s="16">
        <v>0.1364</v>
      </c>
      <c r="H12" s="17">
        <v>41855</v>
      </c>
      <c r="J12" s="16" t="s">
        <v>25</v>
      </c>
      <c r="K12" s="40">
        <v>0.3406</v>
      </c>
    </row>
    <row r="13" spans="1:11" ht="12.75" customHeight="1">
      <c r="A13">
        <v>5</v>
      </c>
      <c r="B13" t="s">
        <v>331</v>
      </c>
      <c r="C13" t="s">
        <v>238</v>
      </c>
      <c r="D13" t="s">
        <v>13</v>
      </c>
      <c r="E13" s="36">
        <v>100000000</v>
      </c>
      <c r="F13" s="15">
        <v>947.985</v>
      </c>
      <c r="G13" s="16">
        <v>0.1363</v>
      </c>
      <c r="H13" s="17">
        <v>41855</v>
      </c>
      <c r="J13" s="16" t="s">
        <v>35</v>
      </c>
      <c r="K13" s="40">
        <v>0.0008</v>
      </c>
    </row>
    <row r="14" spans="1:10" ht="12.75" customHeight="1">
      <c r="A14">
        <v>6</v>
      </c>
      <c r="B14" t="s">
        <v>332</v>
      </c>
      <c r="C14" t="s">
        <v>103</v>
      </c>
      <c r="D14" t="s">
        <v>25</v>
      </c>
      <c r="E14" s="36">
        <v>100000000</v>
      </c>
      <c r="F14" s="15">
        <v>945.476</v>
      </c>
      <c r="G14" s="16">
        <v>0.136</v>
      </c>
      <c r="H14" s="17">
        <v>41856</v>
      </c>
      <c r="J14" s="16"/>
    </row>
    <row r="15" spans="3:9" ht="12.75" customHeight="1">
      <c r="C15" s="19" t="s">
        <v>53</v>
      </c>
      <c r="D15" s="19"/>
      <c r="E15" s="37"/>
      <c r="F15" s="20">
        <f>SUM(F9:F14)</f>
        <v>6947.519689999999</v>
      </c>
      <c r="G15" s="21">
        <f>SUM(G9:G14)</f>
        <v>0.9992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92</v>
      </c>
      <c r="F17" s="15">
        <v>6.90346</v>
      </c>
      <c r="G17" s="16">
        <v>0.001</v>
      </c>
      <c r="H17" s="17"/>
    </row>
    <row r="18" spans="3:9" ht="12.75" customHeight="1">
      <c r="C18" s="19" t="s">
        <v>53</v>
      </c>
      <c r="D18" s="19"/>
      <c r="E18" s="37"/>
      <c r="F18" s="20">
        <f>SUM(F17:F17)</f>
        <v>6.90346</v>
      </c>
      <c r="G18" s="21">
        <f>SUM(G17:G17)</f>
        <v>0.001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93</v>
      </c>
      <c r="F20" s="15"/>
      <c r="G20" s="16"/>
      <c r="H20" s="17"/>
    </row>
    <row r="21" spans="3:8" ht="12.75" customHeight="1">
      <c r="C21" s="1" t="s">
        <v>94</v>
      </c>
      <c r="F21" s="15">
        <v>-1.707279</v>
      </c>
      <c r="G21" s="16">
        <v>-0.0002</v>
      </c>
      <c r="H21" s="17"/>
    </row>
    <row r="22" spans="3:9" ht="12.75" customHeight="1">
      <c r="C22" s="19" t="s">
        <v>53</v>
      </c>
      <c r="D22" s="19"/>
      <c r="E22" s="37"/>
      <c r="F22" s="20">
        <f>SUM(F21:F21)</f>
        <v>-1.707279</v>
      </c>
      <c r="G22" s="21">
        <f>SUM(G21:G21)</f>
        <v>-0.0002</v>
      </c>
      <c r="H22" s="22"/>
      <c r="I22" s="30"/>
    </row>
    <row r="23" spans="3:9" ht="12.75" customHeight="1">
      <c r="C23" s="23" t="s">
        <v>95</v>
      </c>
      <c r="D23" s="23"/>
      <c r="E23" s="38"/>
      <c r="F23" s="24">
        <f>SUM(F15,F18,F22)</f>
        <v>6952.715870999999</v>
      </c>
      <c r="G23" s="25">
        <f>SUM(G15,G18,G22)</f>
        <v>1</v>
      </c>
      <c r="H23" s="26"/>
      <c r="I23" s="31"/>
    </row>
    <row r="24" ht="12.75" customHeight="1"/>
    <row r="25" ht="12.75" customHeight="1">
      <c r="C25" s="1" t="s">
        <v>375</v>
      </c>
    </row>
    <row r="26" ht="12.75" customHeight="1">
      <c r="C26" s="1" t="s">
        <v>376</v>
      </c>
    </row>
    <row r="27" ht="12.75" customHeight="1">
      <c r="C27" s="1"/>
    </row>
    <row r="28" ht="12.75" customHeight="1"/>
    <row r="29" spans="3:5" ht="12.75" customHeight="1">
      <c r="C29" s="1" t="s">
        <v>378</v>
      </c>
      <c r="E29"/>
    </row>
    <row r="30" spans="3:5" ht="12.75" customHeight="1">
      <c r="C30" s="2" t="s">
        <v>379</v>
      </c>
      <c r="D30" t="s">
        <v>410</v>
      </c>
      <c r="E30"/>
    </row>
    <row r="31" spans="3:5" ht="12.75" customHeight="1">
      <c r="C31" s="42" t="s">
        <v>482</v>
      </c>
      <c r="E31"/>
    </row>
    <row r="32" spans="3:5" ht="12.75" customHeight="1">
      <c r="C32" t="s">
        <v>476</v>
      </c>
      <c r="D32" s="102">
        <v>1034.3281</v>
      </c>
      <c r="E32"/>
    </row>
    <row r="33" spans="3:5" ht="12.75" customHeight="1">
      <c r="C33" t="s">
        <v>477</v>
      </c>
      <c r="D33" s="102">
        <v>1034.3282</v>
      </c>
      <c r="E33"/>
    </row>
    <row r="34" spans="3:5" ht="12.75" customHeight="1">
      <c r="C34" t="s">
        <v>478</v>
      </c>
      <c r="D34" s="102">
        <v>1035.1857</v>
      </c>
      <c r="E34"/>
    </row>
    <row r="35" spans="3:5" ht="12.75" customHeight="1">
      <c r="C35" s="43" t="s">
        <v>481</v>
      </c>
      <c r="E35"/>
    </row>
    <row r="36" spans="3:5" ht="12.75" customHeight="1">
      <c r="C36" t="s">
        <v>476</v>
      </c>
      <c r="D36" s="102">
        <v>1041.4221</v>
      </c>
      <c r="E36"/>
    </row>
    <row r="37" spans="3:5" ht="12.75" customHeight="1">
      <c r="C37" t="s">
        <v>477</v>
      </c>
      <c r="D37" s="102">
        <v>1041.4223</v>
      </c>
      <c r="E37"/>
    </row>
    <row r="38" spans="3:5" ht="12.75" customHeight="1">
      <c r="C38" t="s">
        <v>478</v>
      </c>
      <c r="D38" s="102">
        <v>1042.5141</v>
      </c>
      <c r="E38"/>
    </row>
    <row r="39" ht="12.75" customHeight="1">
      <c r="E39"/>
    </row>
    <row r="40" spans="3:5" ht="12.75" customHeight="1">
      <c r="C40" t="s">
        <v>391</v>
      </c>
      <c r="D40" t="s">
        <v>410</v>
      </c>
      <c r="E40"/>
    </row>
    <row r="41" spans="3:5" ht="12.75" customHeight="1">
      <c r="C41" t="s">
        <v>408</v>
      </c>
      <c r="D41" t="s">
        <v>410</v>
      </c>
      <c r="E41"/>
    </row>
    <row r="42" spans="3:5" ht="12.75" customHeight="1">
      <c r="C42" t="s">
        <v>393</v>
      </c>
      <c r="D42" t="s">
        <v>410</v>
      </c>
      <c r="E42"/>
    </row>
    <row r="43" spans="3:5" ht="12.75" customHeight="1">
      <c r="C43" t="s">
        <v>394</v>
      </c>
      <c r="D43" s="144" t="s">
        <v>498</v>
      </c>
      <c r="E43"/>
    </row>
    <row r="44" spans="3:5" ht="12.75" customHeight="1">
      <c r="C44" t="s">
        <v>444</v>
      </c>
      <c r="E44"/>
    </row>
    <row r="45" spans="3:5" ht="12.75" customHeight="1">
      <c r="C45" t="s">
        <v>396</v>
      </c>
      <c r="D45" t="s">
        <v>438</v>
      </c>
      <c r="E45" t="s">
        <v>439</v>
      </c>
    </row>
    <row r="46" spans="3:5" ht="12.75" customHeight="1">
      <c r="C46" t="s">
        <v>479</v>
      </c>
      <c r="D46" s="2" t="s">
        <v>410</v>
      </c>
      <c r="E46" s="2" t="s">
        <v>410</v>
      </c>
    </row>
    <row r="47" spans="3:7" ht="12.75" customHeight="1">
      <c r="C47" s="140" t="s">
        <v>398</v>
      </c>
      <c r="D47" s="140"/>
      <c r="E47" s="140"/>
      <c r="F47" s="140"/>
      <c r="G47" s="140"/>
    </row>
    <row r="48" ht="12.75">
      <c r="E48"/>
    </row>
    <row r="49" spans="3:5" ht="12.75">
      <c r="C49" t="s">
        <v>399</v>
      </c>
      <c r="E49"/>
    </row>
    <row r="50" ht="12.75">
      <c r="E50"/>
    </row>
    <row r="51" ht="12.75">
      <c r="E51"/>
    </row>
    <row r="52" ht="12.75">
      <c r="E52"/>
    </row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5">
      <selection activeCell="D39" sqref="D39"/>
    </sheetView>
  </sheetViews>
  <sheetFormatPr defaultColWidth="9.140625" defaultRowHeight="12.75"/>
  <cols>
    <col min="1" max="1" width="7.57421875" style="0" customWidth="1"/>
    <col min="2" max="2" width="13.28125" style="0" customWidth="1"/>
    <col min="3" max="3" width="38.4218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39" t="s">
        <v>333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102</v>
      </c>
      <c r="C9" t="s">
        <v>44</v>
      </c>
      <c r="D9" t="s">
        <v>13</v>
      </c>
      <c r="E9" s="36">
        <v>87000000</v>
      </c>
      <c r="F9" s="15">
        <v>823.99266</v>
      </c>
      <c r="G9" s="16">
        <v>0.3002</v>
      </c>
      <c r="H9" s="17">
        <v>41856</v>
      </c>
    </row>
    <row r="10" spans="1:11" ht="12.75" customHeight="1">
      <c r="A10">
        <v>2</v>
      </c>
      <c r="B10" t="s">
        <v>335</v>
      </c>
      <c r="C10" t="s">
        <v>334</v>
      </c>
      <c r="D10" t="s">
        <v>13</v>
      </c>
      <c r="E10" s="36">
        <v>50000000</v>
      </c>
      <c r="F10" s="15">
        <v>473.1045</v>
      </c>
      <c r="G10" s="16">
        <v>0.1724</v>
      </c>
      <c r="H10" s="17">
        <v>41863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337</v>
      </c>
      <c r="C11" t="s">
        <v>336</v>
      </c>
      <c r="D11" t="s">
        <v>13</v>
      </c>
      <c r="E11" s="36">
        <v>50000000</v>
      </c>
      <c r="F11" s="15">
        <v>472.96</v>
      </c>
      <c r="G11" s="16">
        <v>0.1723</v>
      </c>
      <c r="H11" s="17">
        <v>41862</v>
      </c>
      <c r="J11" s="16" t="s">
        <v>13</v>
      </c>
      <c r="K11" s="40">
        <v>0.9894</v>
      </c>
    </row>
    <row r="12" spans="1:11" ht="12.75" customHeight="1">
      <c r="A12">
        <v>4</v>
      </c>
      <c r="B12" t="s">
        <v>338</v>
      </c>
      <c r="C12" t="s">
        <v>231</v>
      </c>
      <c r="D12" t="s">
        <v>13</v>
      </c>
      <c r="E12" s="36">
        <v>50000000</v>
      </c>
      <c r="F12" s="15">
        <v>472.954</v>
      </c>
      <c r="G12" s="16">
        <v>0.1723</v>
      </c>
      <c r="H12" s="17">
        <v>41863</v>
      </c>
      <c r="J12" s="16" t="s">
        <v>35</v>
      </c>
      <c r="K12" s="40">
        <v>0.0106</v>
      </c>
    </row>
    <row r="13" spans="1:10" ht="12.75" customHeight="1">
      <c r="A13">
        <v>5</v>
      </c>
      <c r="B13" t="s">
        <v>339</v>
      </c>
      <c r="C13" t="s">
        <v>324</v>
      </c>
      <c r="D13" t="s">
        <v>13</v>
      </c>
      <c r="E13" s="36">
        <v>50000000</v>
      </c>
      <c r="F13" s="15">
        <v>472.7965</v>
      </c>
      <c r="G13" s="16">
        <v>0.1722</v>
      </c>
      <c r="H13" s="17">
        <v>41862</v>
      </c>
      <c r="J13" s="16"/>
    </row>
    <row r="14" spans="3:9" ht="12.75" customHeight="1">
      <c r="C14" s="19" t="s">
        <v>53</v>
      </c>
      <c r="D14" s="19"/>
      <c r="E14" s="19"/>
      <c r="F14" s="20">
        <f>SUM(F9:F13)</f>
        <v>2715.80766</v>
      </c>
      <c r="G14" s="21">
        <f>SUM(G9:G13)</f>
        <v>0.9894000000000001</v>
      </c>
      <c r="H14" s="22"/>
      <c r="I14" s="30"/>
    </row>
    <row r="15" spans="6:8" ht="12.75" customHeight="1">
      <c r="F15" s="15"/>
      <c r="G15" s="16"/>
      <c r="H15" s="17"/>
    </row>
    <row r="16" spans="3:8" ht="12.75" customHeight="1">
      <c r="C16" s="1" t="s">
        <v>92</v>
      </c>
      <c r="F16" s="15">
        <v>30.002805</v>
      </c>
      <c r="G16" s="16">
        <v>0.0109</v>
      </c>
      <c r="H16" s="17"/>
    </row>
    <row r="17" spans="3:9" ht="12.75" customHeight="1">
      <c r="C17" s="19" t="s">
        <v>53</v>
      </c>
      <c r="D17" s="19"/>
      <c r="E17" s="19"/>
      <c r="F17" s="20">
        <f>SUM(F16:F16)</f>
        <v>30.002805</v>
      </c>
      <c r="G17" s="21">
        <f>SUM(G16:G16)</f>
        <v>0.0109</v>
      </c>
      <c r="H17" s="22"/>
      <c r="I17" s="30"/>
    </row>
    <row r="18" spans="6:8" ht="12.75" customHeight="1">
      <c r="F18" s="15"/>
      <c r="G18" s="16"/>
      <c r="H18" s="17"/>
    </row>
    <row r="19" spans="3:8" ht="12.75" customHeight="1">
      <c r="C19" s="1" t="s">
        <v>93</v>
      </c>
      <c r="F19" s="15"/>
      <c r="G19" s="16"/>
      <c r="H19" s="17"/>
    </row>
    <row r="20" spans="3:8" ht="12.75" customHeight="1">
      <c r="C20" s="1" t="s">
        <v>94</v>
      </c>
      <c r="F20" s="15">
        <v>-0.958215</v>
      </c>
      <c r="G20" s="16">
        <v>-0.0003</v>
      </c>
      <c r="H20" s="17"/>
    </row>
    <row r="21" spans="3:9" ht="12.75" customHeight="1">
      <c r="C21" s="19" t="s">
        <v>53</v>
      </c>
      <c r="D21" s="19"/>
      <c r="E21" s="19"/>
      <c r="F21" s="20">
        <f>SUM(F20:F20)</f>
        <v>-0.958215</v>
      </c>
      <c r="G21" s="21">
        <f>SUM(G20:G20)</f>
        <v>-0.0003</v>
      </c>
      <c r="H21" s="22"/>
      <c r="I21" s="30"/>
    </row>
    <row r="22" spans="3:9" ht="12.75" customHeight="1">
      <c r="C22" s="23" t="s">
        <v>95</v>
      </c>
      <c r="D22" s="23"/>
      <c r="E22" s="23"/>
      <c r="F22" s="24">
        <f>SUM(F14,F17,F21)</f>
        <v>2744.85225</v>
      </c>
      <c r="G22" s="25">
        <f>SUM(G14,G17,G21)</f>
        <v>1</v>
      </c>
      <c r="H22" s="26"/>
      <c r="I22" s="31"/>
    </row>
    <row r="23" ht="12.75" customHeight="1"/>
    <row r="24" ht="12.75" customHeight="1">
      <c r="C24" s="1" t="s">
        <v>375</v>
      </c>
    </row>
    <row r="25" ht="12.75" customHeight="1">
      <c r="C25" s="1" t="s">
        <v>376</v>
      </c>
    </row>
    <row r="26" ht="12.75" customHeight="1">
      <c r="C26" s="1"/>
    </row>
    <row r="27" ht="12.75" customHeight="1"/>
    <row r="28" ht="12.75" customHeight="1">
      <c r="C28" s="1" t="s">
        <v>378</v>
      </c>
    </row>
    <row r="29" spans="3:4" ht="12.75" customHeight="1">
      <c r="C29" s="2" t="s">
        <v>379</v>
      </c>
      <c r="D29" t="s">
        <v>410</v>
      </c>
    </row>
    <row r="30" ht="12.75" customHeight="1">
      <c r="C30" s="42" t="s">
        <v>482</v>
      </c>
    </row>
    <row r="31" spans="3:4" ht="12.75" customHeight="1">
      <c r="C31" t="s">
        <v>476</v>
      </c>
      <c r="D31" s="102">
        <v>1036.5151</v>
      </c>
    </row>
    <row r="32" spans="3:4" ht="12.75" customHeight="1">
      <c r="C32" t="s">
        <v>478</v>
      </c>
      <c r="D32" s="102">
        <v>1036.677</v>
      </c>
    </row>
    <row r="33" ht="12.75" customHeight="1">
      <c r="C33" s="43" t="s">
        <v>481</v>
      </c>
    </row>
    <row r="34" spans="3:4" ht="12.75" customHeight="1">
      <c r="C34" t="s">
        <v>476</v>
      </c>
      <c r="D34" s="102">
        <v>1041.3518</v>
      </c>
    </row>
    <row r="35" spans="3:4" ht="12.75" customHeight="1">
      <c r="C35" t="s">
        <v>478</v>
      </c>
      <c r="D35" s="102">
        <v>1041.56</v>
      </c>
    </row>
    <row r="36" spans="3:4" ht="12.75" customHeight="1">
      <c r="C36" t="s">
        <v>391</v>
      </c>
      <c r="D36" t="s">
        <v>410</v>
      </c>
    </row>
    <row r="37" spans="3:4" ht="12.75" customHeight="1">
      <c r="C37" t="s">
        <v>408</v>
      </c>
      <c r="D37" t="s">
        <v>410</v>
      </c>
    </row>
    <row r="38" spans="3:4" ht="12.75" customHeight="1">
      <c r="C38" t="s">
        <v>393</v>
      </c>
      <c r="D38" t="s">
        <v>410</v>
      </c>
    </row>
    <row r="39" spans="3:4" ht="12.75" customHeight="1">
      <c r="C39" t="s">
        <v>394</v>
      </c>
      <c r="D39" s="144" t="s">
        <v>499</v>
      </c>
    </row>
    <row r="40" ht="12.75" customHeight="1">
      <c r="C40" t="s">
        <v>444</v>
      </c>
    </row>
    <row r="41" spans="3:5" ht="12.75" customHeight="1">
      <c r="C41" t="s">
        <v>396</v>
      </c>
      <c r="D41" t="s">
        <v>438</v>
      </c>
      <c r="E41" t="s">
        <v>439</v>
      </c>
    </row>
    <row r="42" spans="3:5" ht="12.75" customHeight="1">
      <c r="C42" t="s">
        <v>479</v>
      </c>
      <c r="D42" s="2" t="s">
        <v>410</v>
      </c>
      <c r="E42" s="2" t="s">
        <v>410</v>
      </c>
    </row>
    <row r="43" spans="3:7" ht="12.75" customHeight="1">
      <c r="C43" s="140" t="s">
        <v>398</v>
      </c>
      <c r="D43" s="140"/>
      <c r="E43" s="140"/>
      <c r="F43" s="140"/>
      <c r="G43" s="140"/>
    </row>
    <row r="44" ht="12.75" customHeight="1"/>
    <row r="45" ht="12.75" customHeight="1">
      <c r="C45" t="s">
        <v>399</v>
      </c>
    </row>
    <row r="47" ht="12.75">
      <c r="E47" s="36"/>
    </row>
    <row r="48" ht="12.75">
      <c r="E48" s="36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7">
      <selection activeCell="F55" sqref="F55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38.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39" t="s">
        <v>340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341</v>
      </c>
      <c r="C9" t="s">
        <v>231</v>
      </c>
      <c r="D9" t="s">
        <v>13</v>
      </c>
      <c r="E9" s="36">
        <v>50000000</v>
      </c>
      <c r="F9" s="15">
        <v>469.733</v>
      </c>
      <c r="G9" s="16">
        <v>0.2254</v>
      </c>
      <c r="H9" s="17">
        <v>41891</v>
      </c>
    </row>
    <row r="10" spans="1:11" ht="12.75" customHeight="1">
      <c r="A10">
        <v>2</v>
      </c>
      <c r="B10" t="s">
        <v>342</v>
      </c>
      <c r="C10" t="s">
        <v>238</v>
      </c>
      <c r="D10" t="s">
        <v>13</v>
      </c>
      <c r="E10" s="36">
        <v>50000000</v>
      </c>
      <c r="F10" s="15">
        <v>469.1315</v>
      </c>
      <c r="G10" s="16">
        <v>0.22510000000000002</v>
      </c>
      <c r="H10" s="17">
        <v>41897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101</v>
      </c>
      <c r="C11" t="s">
        <v>24</v>
      </c>
      <c r="D11" t="s">
        <v>13</v>
      </c>
      <c r="E11" s="36">
        <v>39000000</v>
      </c>
      <c r="F11" s="15">
        <v>366.38199</v>
      </c>
      <c r="G11" s="16">
        <v>0.17579999999999998</v>
      </c>
      <c r="H11" s="17">
        <v>41893</v>
      </c>
      <c r="J11" s="16" t="s">
        <v>13</v>
      </c>
      <c r="K11" s="40">
        <v>0.6263000000000001</v>
      </c>
    </row>
    <row r="12" spans="3:11" ht="12.75" customHeight="1">
      <c r="C12" s="19" t="s">
        <v>53</v>
      </c>
      <c r="D12" s="19"/>
      <c r="E12" s="37"/>
      <c r="F12" s="20">
        <f>SUM(F9:F11)</f>
        <v>1305.24649</v>
      </c>
      <c r="G12" s="21">
        <f>SUM(G9:G11)</f>
        <v>0.6263</v>
      </c>
      <c r="H12" s="22"/>
      <c r="I12" s="30"/>
      <c r="J12" s="16" t="s">
        <v>16</v>
      </c>
      <c r="K12" s="40">
        <v>0.2241</v>
      </c>
    </row>
    <row r="13" spans="6:11" ht="12.75" customHeight="1">
      <c r="F13" s="15"/>
      <c r="G13" s="16"/>
      <c r="H13" s="17"/>
      <c r="J13" s="16" t="s">
        <v>27</v>
      </c>
      <c r="K13" s="40">
        <v>0.1435</v>
      </c>
    </row>
    <row r="14" spans="3:11" ht="12.75" customHeight="1">
      <c r="C14" s="1" t="s">
        <v>54</v>
      </c>
      <c r="F14" s="15"/>
      <c r="G14" s="16"/>
      <c r="H14" s="17"/>
      <c r="J14" s="16" t="s">
        <v>35</v>
      </c>
      <c r="K14" s="40">
        <v>0.0060999999999999995</v>
      </c>
    </row>
    <row r="15" spans="1:10" ht="12.75" customHeight="1">
      <c r="A15">
        <v>4</v>
      </c>
      <c r="B15" t="s">
        <v>344</v>
      </c>
      <c r="C15" t="s">
        <v>343</v>
      </c>
      <c r="D15" t="s">
        <v>16</v>
      </c>
      <c r="E15" s="36">
        <v>50000000</v>
      </c>
      <c r="F15" s="15">
        <v>467.042</v>
      </c>
      <c r="G15" s="16">
        <v>0.2241</v>
      </c>
      <c r="H15" s="17">
        <v>41899</v>
      </c>
      <c r="J15" s="16"/>
    </row>
    <row r="16" spans="3:9" ht="12.75" customHeight="1">
      <c r="C16" s="19" t="s">
        <v>53</v>
      </c>
      <c r="D16" s="19"/>
      <c r="E16" s="37"/>
      <c r="F16" s="20">
        <f>SUM(F15:F15)</f>
        <v>467.042</v>
      </c>
      <c r="G16" s="21">
        <f>SUM(G15:G15)</f>
        <v>0.2241</v>
      </c>
      <c r="H16" s="22"/>
      <c r="I16" s="30"/>
    </row>
    <row r="17" spans="6:8" ht="12.75" customHeight="1">
      <c r="F17" s="15"/>
      <c r="G17" s="16"/>
      <c r="H17" s="17"/>
    </row>
    <row r="18" spans="3:8" ht="12.75" customHeight="1">
      <c r="C18" s="1" t="s">
        <v>82</v>
      </c>
      <c r="F18" s="15"/>
      <c r="G18" s="16"/>
      <c r="H18" s="17"/>
    </row>
    <row r="19" spans="3:8" ht="12.75" customHeight="1">
      <c r="C19" s="1" t="s">
        <v>83</v>
      </c>
      <c r="F19" s="15"/>
      <c r="G19" s="16"/>
      <c r="H19" s="17"/>
    </row>
    <row r="20" spans="1:8" ht="12.75" customHeight="1">
      <c r="A20">
        <v>5</v>
      </c>
      <c r="B20" t="s">
        <v>126</v>
      </c>
      <c r="C20" t="s">
        <v>86</v>
      </c>
      <c r="D20" t="s">
        <v>27</v>
      </c>
      <c r="E20" s="36">
        <v>30000000</v>
      </c>
      <c r="F20" s="15">
        <v>299.1774</v>
      </c>
      <c r="G20" s="16">
        <v>0.1435</v>
      </c>
      <c r="H20" s="17">
        <v>41857</v>
      </c>
    </row>
    <row r="21" spans="3:9" ht="12.75" customHeight="1">
      <c r="C21" s="19" t="s">
        <v>53</v>
      </c>
      <c r="D21" s="19"/>
      <c r="E21" s="37"/>
      <c r="F21" s="20">
        <f>SUM(F20:F20)</f>
        <v>299.1774</v>
      </c>
      <c r="G21" s="21">
        <f>SUM(G20:G20)</f>
        <v>0.1435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92</v>
      </c>
      <c r="F23" s="15">
        <v>2.28561</v>
      </c>
      <c r="G23" s="16">
        <v>0.0011</v>
      </c>
      <c r="H23" s="17"/>
    </row>
    <row r="24" spans="3:9" ht="12.75" customHeight="1">
      <c r="C24" s="19" t="s">
        <v>53</v>
      </c>
      <c r="D24" s="19"/>
      <c r="E24" s="37"/>
      <c r="F24" s="20">
        <f>SUM(F23:F23)</f>
        <v>2.28561</v>
      </c>
      <c r="G24" s="21">
        <f>SUM(G23:G23)</f>
        <v>0.0011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93</v>
      </c>
      <c r="F26" s="15"/>
      <c r="G26" s="16"/>
      <c r="H26" s="17"/>
    </row>
    <row r="27" spans="3:8" ht="12.75" customHeight="1">
      <c r="C27" s="1" t="s">
        <v>94</v>
      </c>
      <c r="F27" s="15">
        <v>10.40099</v>
      </c>
      <c r="G27" s="16">
        <v>0.005</v>
      </c>
      <c r="H27" s="17"/>
    </row>
    <row r="28" spans="3:9" ht="12.75" customHeight="1">
      <c r="C28" s="19" t="s">
        <v>53</v>
      </c>
      <c r="D28" s="19"/>
      <c r="E28" s="37"/>
      <c r="F28" s="20">
        <f>SUM(F27:F27)</f>
        <v>10.40099</v>
      </c>
      <c r="G28" s="21">
        <f>SUM(G27:G27)</f>
        <v>0.005</v>
      </c>
      <c r="H28" s="22"/>
      <c r="I28" s="30"/>
    </row>
    <row r="29" spans="3:9" ht="12.75" customHeight="1">
      <c r="C29" s="23" t="s">
        <v>95</v>
      </c>
      <c r="D29" s="23"/>
      <c r="E29" s="38"/>
      <c r="F29" s="24">
        <f>SUM(F12,F16,F21,F24,F28)</f>
        <v>2084.15249</v>
      </c>
      <c r="G29" s="25">
        <f>SUM(G12,G16,G21,G24,G28)</f>
        <v>0.9999999999999999</v>
      </c>
      <c r="H29" s="26"/>
      <c r="I29" s="31"/>
    </row>
    <row r="30" ht="12.75" customHeight="1"/>
    <row r="31" ht="12.75" customHeight="1">
      <c r="C31" s="1" t="s">
        <v>375</v>
      </c>
    </row>
    <row r="32" ht="12.75" customHeight="1">
      <c r="C32" s="1" t="s">
        <v>376</v>
      </c>
    </row>
    <row r="33" ht="12.75" customHeight="1">
      <c r="C33" s="1"/>
    </row>
    <row r="34" ht="12.75" customHeight="1"/>
    <row r="35" spans="3:5" ht="12.75" customHeight="1">
      <c r="C35" s="1" t="s">
        <v>378</v>
      </c>
      <c r="E35"/>
    </row>
    <row r="36" spans="3:5" ht="12.75" customHeight="1">
      <c r="C36" s="2" t="s">
        <v>379</v>
      </c>
      <c r="D36" t="s">
        <v>410</v>
      </c>
      <c r="E36"/>
    </row>
    <row r="37" spans="3:5" ht="12.75" customHeight="1">
      <c r="C37" s="42" t="s">
        <v>482</v>
      </c>
      <c r="E37"/>
    </row>
    <row r="38" spans="3:5" ht="12.75" customHeight="1">
      <c r="C38" t="s">
        <v>476</v>
      </c>
      <c r="D38" s="102">
        <v>1025.6063</v>
      </c>
      <c r="E38"/>
    </row>
    <row r="39" spans="3:5" ht="12.75" customHeight="1">
      <c r="C39" t="s">
        <v>478</v>
      </c>
      <c r="D39" s="102">
        <v>1026.7168</v>
      </c>
      <c r="E39"/>
    </row>
    <row r="40" spans="3:5" ht="12.75" customHeight="1">
      <c r="C40" s="43" t="s">
        <v>481</v>
      </c>
      <c r="E40"/>
    </row>
    <row r="41" spans="3:5" ht="12.75" customHeight="1">
      <c r="C41" t="s">
        <v>476</v>
      </c>
      <c r="D41" s="102">
        <v>1033.3932</v>
      </c>
      <c r="E41"/>
    </row>
    <row r="42" spans="3:5" ht="12.75" customHeight="1">
      <c r="C42" t="s">
        <v>478</v>
      </c>
      <c r="D42" s="102">
        <v>1034.9657</v>
      </c>
      <c r="E42"/>
    </row>
    <row r="43" spans="3:5" ht="12.75" customHeight="1">
      <c r="C43" t="s">
        <v>391</v>
      </c>
      <c r="D43" t="s">
        <v>410</v>
      </c>
      <c r="E43"/>
    </row>
    <row r="44" spans="3:5" ht="12.75" customHeight="1">
      <c r="C44" t="s">
        <v>408</v>
      </c>
      <c r="D44" t="s">
        <v>410</v>
      </c>
      <c r="E44"/>
    </row>
    <row r="45" spans="3:5" ht="12.75" customHeight="1">
      <c r="C45" t="s">
        <v>393</v>
      </c>
      <c r="D45" t="s">
        <v>410</v>
      </c>
      <c r="E45"/>
    </row>
    <row r="46" spans="3:5" ht="12.75" customHeight="1">
      <c r="C46" t="s">
        <v>394</v>
      </c>
      <c r="D46" s="145" t="s">
        <v>500</v>
      </c>
      <c r="E46"/>
    </row>
    <row r="47" spans="3:5" ht="12.75" customHeight="1">
      <c r="C47" t="s">
        <v>444</v>
      </c>
      <c r="E47"/>
    </row>
    <row r="48" spans="3:5" ht="12.75" customHeight="1">
      <c r="C48" t="s">
        <v>396</v>
      </c>
      <c r="D48" t="s">
        <v>438</v>
      </c>
      <c r="E48" t="s">
        <v>439</v>
      </c>
    </row>
    <row r="49" spans="3:5" ht="12.75" customHeight="1">
      <c r="C49" t="s">
        <v>479</v>
      </c>
      <c r="D49" s="2" t="s">
        <v>410</v>
      </c>
      <c r="E49" s="2" t="s">
        <v>410</v>
      </c>
    </row>
    <row r="50" spans="3:7" ht="12.75" customHeight="1">
      <c r="C50" s="140" t="s">
        <v>398</v>
      </c>
      <c r="D50" s="140"/>
      <c r="E50" s="140"/>
      <c r="F50" s="140"/>
      <c r="G50" s="140"/>
    </row>
    <row r="51" ht="12.75" customHeight="1">
      <c r="E51"/>
    </row>
    <row r="52" spans="3:5" ht="12.75" customHeight="1">
      <c r="C52" t="s">
        <v>399</v>
      </c>
      <c r="E52"/>
    </row>
    <row r="53" ht="12.75" customHeight="1"/>
    <row r="54" ht="12.75" customHeight="1"/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F72" sqref="F72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52.8515625" style="0" customWidth="1"/>
    <col min="4" max="4" width="22.421875" style="0" customWidth="1"/>
    <col min="5" max="5" width="15.8515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0" customWidth="1"/>
    <col min="12" max="12" width="14.57421875" style="28" customWidth="1"/>
  </cols>
  <sheetData>
    <row r="1" spans="1:8" ht="18.75">
      <c r="A1" s="3"/>
      <c r="B1" s="3"/>
      <c r="C1" s="139" t="s">
        <v>345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130</v>
      </c>
      <c r="F7" s="15"/>
      <c r="G7" s="16"/>
      <c r="H7" s="17"/>
    </row>
    <row r="8" spans="3:8" ht="12.75" customHeight="1">
      <c r="C8" s="1" t="s">
        <v>83</v>
      </c>
      <c r="F8" s="15"/>
      <c r="G8" s="16"/>
      <c r="H8" s="17"/>
    </row>
    <row r="9" spans="1:8" ht="12.75" customHeight="1">
      <c r="A9">
        <v>1</v>
      </c>
      <c r="B9" t="s">
        <v>347</v>
      </c>
      <c r="C9" t="s">
        <v>346</v>
      </c>
      <c r="D9" t="s">
        <v>132</v>
      </c>
      <c r="E9" s="36">
        <v>60000</v>
      </c>
      <c r="F9" s="15">
        <v>96.27</v>
      </c>
      <c r="G9" s="16">
        <v>0.015600000000000001</v>
      </c>
      <c r="H9" s="17"/>
    </row>
    <row r="10" spans="1:11" ht="12.75" customHeight="1">
      <c r="A10">
        <v>2</v>
      </c>
      <c r="B10" t="s">
        <v>349</v>
      </c>
      <c r="C10" t="s">
        <v>348</v>
      </c>
      <c r="D10" t="s">
        <v>168</v>
      </c>
      <c r="E10" s="36">
        <v>60000</v>
      </c>
      <c r="F10" s="15">
        <v>69.09</v>
      </c>
      <c r="G10" s="16">
        <v>0.011200000000000002</v>
      </c>
      <c r="H10" s="17"/>
      <c r="J10" s="18" t="s">
        <v>17</v>
      </c>
      <c r="K10" s="41" t="s">
        <v>18</v>
      </c>
    </row>
    <row r="11" spans="1:11" ht="12.75" customHeight="1">
      <c r="A11">
        <v>3</v>
      </c>
      <c r="B11" t="s">
        <v>352</v>
      </c>
      <c r="C11" t="s">
        <v>350</v>
      </c>
      <c r="D11" t="s">
        <v>351</v>
      </c>
      <c r="E11" s="36">
        <v>64000</v>
      </c>
      <c r="F11" s="15">
        <v>68.608</v>
      </c>
      <c r="G11" s="16">
        <v>0.0111</v>
      </c>
      <c r="H11" s="17"/>
      <c r="J11" s="16" t="s">
        <v>135</v>
      </c>
      <c r="K11" s="40">
        <v>0.0409</v>
      </c>
    </row>
    <row r="12" spans="1:11" ht="12.75" customHeight="1">
      <c r="A12">
        <v>4</v>
      </c>
      <c r="B12" t="s">
        <v>354</v>
      </c>
      <c r="C12" t="s">
        <v>353</v>
      </c>
      <c r="D12" t="s">
        <v>135</v>
      </c>
      <c r="E12" s="36">
        <v>4200</v>
      </c>
      <c r="F12" s="15">
        <v>64.2012</v>
      </c>
      <c r="G12" s="16">
        <v>0.0104</v>
      </c>
      <c r="H12" s="17"/>
      <c r="J12" s="16" t="s">
        <v>144</v>
      </c>
      <c r="K12" s="40">
        <v>0.0302</v>
      </c>
    </row>
    <row r="13" spans="1:11" ht="12.75" customHeight="1">
      <c r="A13">
        <v>5</v>
      </c>
      <c r="B13" t="s">
        <v>210</v>
      </c>
      <c r="C13" t="s">
        <v>209</v>
      </c>
      <c r="D13" t="s">
        <v>144</v>
      </c>
      <c r="E13" s="36">
        <v>30000</v>
      </c>
      <c r="F13" s="15">
        <v>63.33</v>
      </c>
      <c r="G13" s="16">
        <v>0.0103</v>
      </c>
      <c r="H13" s="17"/>
      <c r="J13" s="16" t="s">
        <v>132</v>
      </c>
      <c r="K13" s="40">
        <v>0.024900000000000002</v>
      </c>
    </row>
    <row r="14" spans="1:11" ht="12.75" customHeight="1">
      <c r="A14">
        <v>6</v>
      </c>
      <c r="B14" t="s">
        <v>356</v>
      </c>
      <c r="C14" t="s">
        <v>355</v>
      </c>
      <c r="D14" t="s">
        <v>135</v>
      </c>
      <c r="E14" s="36">
        <v>1901</v>
      </c>
      <c r="F14" s="15">
        <v>62.697832</v>
      </c>
      <c r="G14" s="16">
        <v>0.0102</v>
      </c>
      <c r="H14" s="17"/>
      <c r="J14" s="16" t="s">
        <v>143</v>
      </c>
      <c r="K14" s="40">
        <v>0.0199</v>
      </c>
    </row>
    <row r="15" spans="1:11" ht="12.75" customHeight="1">
      <c r="A15">
        <v>7</v>
      </c>
      <c r="B15" t="s">
        <v>204</v>
      </c>
      <c r="C15" t="s">
        <v>203</v>
      </c>
      <c r="D15" t="s">
        <v>135</v>
      </c>
      <c r="E15" s="36">
        <v>3400</v>
      </c>
      <c r="F15" s="15">
        <v>62.4869</v>
      </c>
      <c r="G15" s="16">
        <v>0.0102</v>
      </c>
      <c r="H15" s="17"/>
      <c r="J15" s="16" t="s">
        <v>351</v>
      </c>
      <c r="K15" s="40">
        <v>0.015700000000000002</v>
      </c>
    </row>
    <row r="16" spans="1:11" ht="12.75" customHeight="1">
      <c r="A16">
        <v>8</v>
      </c>
      <c r="B16" t="s">
        <v>178</v>
      </c>
      <c r="C16" t="s">
        <v>127</v>
      </c>
      <c r="D16" t="s">
        <v>143</v>
      </c>
      <c r="E16" s="36">
        <v>56500</v>
      </c>
      <c r="F16" s="15">
        <v>61.924</v>
      </c>
      <c r="G16" s="16">
        <v>0.0101</v>
      </c>
      <c r="H16" s="17"/>
      <c r="J16" s="16" t="s">
        <v>168</v>
      </c>
      <c r="K16" s="40">
        <v>0.011200000000000002</v>
      </c>
    </row>
    <row r="17" spans="1:11" ht="12.75" customHeight="1">
      <c r="A17">
        <v>9</v>
      </c>
      <c r="B17" t="s">
        <v>358</v>
      </c>
      <c r="C17" t="s">
        <v>357</v>
      </c>
      <c r="D17" t="s">
        <v>135</v>
      </c>
      <c r="E17" s="36">
        <v>47000</v>
      </c>
      <c r="F17" s="15">
        <v>61.9225</v>
      </c>
      <c r="G17" s="16">
        <v>0.0101</v>
      </c>
      <c r="H17" s="17"/>
      <c r="J17" s="16" t="s">
        <v>151</v>
      </c>
      <c r="K17" s="40">
        <v>0.01</v>
      </c>
    </row>
    <row r="18" spans="1:11" ht="12.75" customHeight="1">
      <c r="A18">
        <v>10</v>
      </c>
      <c r="B18" t="s">
        <v>361</v>
      </c>
      <c r="C18" t="s">
        <v>359</v>
      </c>
      <c r="D18" t="s">
        <v>151</v>
      </c>
      <c r="E18" s="36">
        <v>20000</v>
      </c>
      <c r="F18" s="15">
        <v>61.82</v>
      </c>
      <c r="G18" s="16">
        <v>0.01</v>
      </c>
      <c r="H18" s="17"/>
      <c r="J18" s="16" t="s">
        <v>360</v>
      </c>
      <c r="K18" s="40">
        <v>0.0098</v>
      </c>
    </row>
    <row r="19" spans="1:11" ht="12.75" customHeight="1">
      <c r="A19">
        <v>11</v>
      </c>
      <c r="B19" t="s">
        <v>196</v>
      </c>
      <c r="C19" t="s">
        <v>195</v>
      </c>
      <c r="D19" t="s">
        <v>144</v>
      </c>
      <c r="E19" s="36">
        <v>8500</v>
      </c>
      <c r="F19" s="15">
        <v>61.56975</v>
      </c>
      <c r="G19" s="16">
        <v>0.01</v>
      </c>
      <c r="H19" s="17"/>
      <c r="J19" s="16" t="s">
        <v>362</v>
      </c>
      <c r="K19" s="40">
        <v>0.009000000000000001</v>
      </c>
    </row>
    <row r="20" spans="1:11" ht="12.75" customHeight="1">
      <c r="A20">
        <v>12</v>
      </c>
      <c r="B20" t="s">
        <v>175</v>
      </c>
      <c r="C20" t="s">
        <v>173</v>
      </c>
      <c r="D20" t="s">
        <v>144</v>
      </c>
      <c r="E20" s="36">
        <v>6700</v>
      </c>
      <c r="F20" s="15">
        <v>60.84605</v>
      </c>
      <c r="G20" s="16">
        <v>0.009899999999999999</v>
      </c>
      <c r="H20" s="17"/>
      <c r="J20" s="16" t="s">
        <v>363</v>
      </c>
      <c r="K20" s="40">
        <v>0.009000000000000001</v>
      </c>
    </row>
    <row r="21" spans="1:11" ht="12.75" customHeight="1">
      <c r="A21">
        <v>13</v>
      </c>
      <c r="B21" t="s">
        <v>365</v>
      </c>
      <c r="C21" t="s">
        <v>364</v>
      </c>
      <c r="D21" t="s">
        <v>143</v>
      </c>
      <c r="E21" s="36">
        <v>9000</v>
      </c>
      <c r="F21" s="15">
        <v>60.534</v>
      </c>
      <c r="G21" s="16">
        <v>0.0098</v>
      </c>
      <c r="H21" s="17"/>
      <c r="J21" s="16" t="s">
        <v>35</v>
      </c>
      <c r="K21" s="40">
        <v>0.8194</v>
      </c>
    </row>
    <row r="22" spans="1:10" ht="12.75" customHeight="1">
      <c r="A22">
        <v>14</v>
      </c>
      <c r="B22" t="s">
        <v>367</v>
      </c>
      <c r="C22" t="s">
        <v>366</v>
      </c>
      <c r="D22" t="s">
        <v>360</v>
      </c>
      <c r="E22" s="36">
        <v>16000</v>
      </c>
      <c r="F22" s="15">
        <v>60.28</v>
      </c>
      <c r="G22" s="16">
        <v>0.0098</v>
      </c>
      <c r="H22" s="17"/>
      <c r="J22" s="16"/>
    </row>
    <row r="23" spans="1:8" ht="12.75" customHeight="1">
      <c r="A23">
        <v>15</v>
      </c>
      <c r="B23" t="s">
        <v>177</v>
      </c>
      <c r="C23" t="s">
        <v>176</v>
      </c>
      <c r="D23" t="s">
        <v>132</v>
      </c>
      <c r="E23" s="36">
        <v>2200</v>
      </c>
      <c r="F23" s="15">
        <v>57.3881</v>
      </c>
      <c r="G23" s="16">
        <v>0.009300000000000001</v>
      </c>
      <c r="H23" s="17"/>
    </row>
    <row r="24" spans="1:8" ht="12.75" customHeight="1">
      <c r="A24">
        <v>16</v>
      </c>
      <c r="B24" t="s">
        <v>369</v>
      </c>
      <c r="C24" t="s">
        <v>368</v>
      </c>
      <c r="D24" t="s">
        <v>362</v>
      </c>
      <c r="E24" s="36">
        <v>11500</v>
      </c>
      <c r="F24" s="15">
        <v>55.10225</v>
      </c>
      <c r="G24" s="16">
        <v>0.009000000000000001</v>
      </c>
      <c r="H24" s="17"/>
    </row>
    <row r="25" spans="1:8" ht="12.75" customHeight="1">
      <c r="A25">
        <v>17</v>
      </c>
      <c r="B25" t="s">
        <v>371</v>
      </c>
      <c r="C25" t="s">
        <v>370</v>
      </c>
      <c r="D25" t="s">
        <v>363</v>
      </c>
      <c r="E25" s="36">
        <v>24000</v>
      </c>
      <c r="F25" s="15">
        <v>55.08</v>
      </c>
      <c r="G25" s="16">
        <v>0.009000000000000001</v>
      </c>
      <c r="H25" s="17"/>
    </row>
    <row r="26" spans="1:8" ht="12.75" customHeight="1">
      <c r="A26">
        <v>18</v>
      </c>
      <c r="B26" t="s">
        <v>373</v>
      </c>
      <c r="C26" t="s">
        <v>372</v>
      </c>
      <c r="D26" t="s">
        <v>351</v>
      </c>
      <c r="E26" s="36">
        <v>23000</v>
      </c>
      <c r="F26" s="15">
        <v>28.313</v>
      </c>
      <c r="G26" s="16">
        <v>0.0046</v>
      </c>
      <c r="H26" s="17"/>
    </row>
    <row r="27" spans="3:9" ht="12.75" customHeight="1">
      <c r="C27" s="19" t="s">
        <v>53</v>
      </c>
      <c r="D27" s="19"/>
      <c r="E27" s="19"/>
      <c r="F27" s="20">
        <f>SUM(F9:F26)</f>
        <v>1111.463582</v>
      </c>
      <c r="G27" s="21">
        <f>SUM(G9:G26)</f>
        <v>0.1806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92</v>
      </c>
      <c r="F29" s="15">
        <v>5003.129936</v>
      </c>
      <c r="G29" s="16">
        <v>0.813</v>
      </c>
      <c r="H29" s="17"/>
    </row>
    <row r="30" spans="3:9" ht="12.75" customHeight="1">
      <c r="C30" s="19" t="s">
        <v>53</v>
      </c>
      <c r="D30" s="19"/>
      <c r="E30" s="19"/>
      <c r="F30" s="20">
        <f>SUM(F29:F29)</f>
        <v>5003.129936</v>
      </c>
      <c r="G30" s="21">
        <f>SUM(G29:G29)</f>
        <v>0.813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93</v>
      </c>
      <c r="F32" s="15"/>
      <c r="G32" s="16"/>
      <c r="H32" s="17"/>
    </row>
    <row r="33" spans="3:8" ht="12.75" customHeight="1">
      <c r="C33" s="1" t="s">
        <v>94</v>
      </c>
      <c r="F33" s="15">
        <v>39.166817</v>
      </c>
      <c r="G33" s="16">
        <v>0.0064</v>
      </c>
      <c r="H33" s="17"/>
    </row>
    <row r="34" spans="3:9" ht="12.75" customHeight="1">
      <c r="C34" s="19" t="s">
        <v>53</v>
      </c>
      <c r="D34" s="19"/>
      <c r="E34" s="19"/>
      <c r="F34" s="20">
        <f>SUM(F33:F33)</f>
        <v>39.166817</v>
      </c>
      <c r="G34" s="21">
        <f>SUM(G33:G33)</f>
        <v>0.0064</v>
      </c>
      <c r="H34" s="22"/>
      <c r="I34" s="30"/>
    </row>
    <row r="35" spans="3:9" ht="12.75" customHeight="1">
      <c r="C35" s="23" t="s">
        <v>95</v>
      </c>
      <c r="D35" s="23"/>
      <c r="E35" s="23"/>
      <c r="F35" s="24">
        <f>SUM(F27,F30,F34)</f>
        <v>6153.760335000001</v>
      </c>
      <c r="G35" s="25">
        <f>SUM(G27,G30,G34)</f>
        <v>0.9999999999999999</v>
      </c>
      <c r="H35" s="26"/>
      <c r="I35" s="31"/>
    </row>
    <row r="36" ht="12.75" customHeight="1"/>
    <row r="37" ht="12.75" customHeight="1">
      <c r="C37" s="1" t="s">
        <v>96</v>
      </c>
    </row>
    <row r="38" ht="12.75" customHeight="1"/>
    <row r="39" ht="12.75" customHeight="1">
      <c r="C39" s="56" t="s">
        <v>378</v>
      </c>
    </row>
    <row r="40" spans="3:11" ht="12.75" customHeight="1">
      <c r="C40" s="56" t="s">
        <v>409</v>
      </c>
      <c r="D40" s="57" t="s">
        <v>410</v>
      </c>
      <c r="E40" s="56"/>
      <c r="F40" s="58"/>
      <c r="G40" s="59"/>
      <c r="H40" s="60"/>
      <c r="I40" s="56"/>
      <c r="K40" s="16"/>
    </row>
    <row r="41" spans="3:11" ht="12.75" customHeight="1">
      <c r="C41" s="42" t="s">
        <v>487</v>
      </c>
      <c r="D41" s="57"/>
      <c r="E41" s="56"/>
      <c r="F41" s="58"/>
      <c r="G41" s="59"/>
      <c r="H41" s="60"/>
      <c r="I41" s="56"/>
      <c r="K41" s="16"/>
    </row>
    <row r="42" spans="3:11" ht="12.75" customHeight="1">
      <c r="C42" s="61" t="s">
        <v>411</v>
      </c>
      <c r="D42" s="62">
        <v>10</v>
      </c>
      <c r="F42" s="63"/>
      <c r="G42" s="59"/>
      <c r="H42" s="60"/>
      <c r="I42" s="56"/>
      <c r="K42" s="16"/>
    </row>
    <row r="43" spans="3:11" ht="12.75" customHeight="1">
      <c r="C43" s="61" t="s">
        <v>412</v>
      </c>
      <c r="D43" s="62">
        <v>10</v>
      </c>
      <c r="F43" s="63"/>
      <c r="G43" s="59"/>
      <c r="H43" s="60"/>
      <c r="I43" s="56"/>
      <c r="K43" s="16"/>
    </row>
    <row r="44" spans="3:11" ht="12.75" customHeight="1">
      <c r="C44" s="61" t="s">
        <v>413</v>
      </c>
      <c r="D44" s="62">
        <v>10</v>
      </c>
      <c r="F44" s="63"/>
      <c r="G44" s="59"/>
      <c r="H44" s="60"/>
      <c r="I44" s="56"/>
      <c r="K44" s="16"/>
    </row>
    <row r="45" spans="3:11" ht="12.75" customHeight="1">
      <c r="C45" s="61" t="s">
        <v>414</v>
      </c>
      <c r="D45" s="62">
        <v>10</v>
      </c>
      <c r="F45" s="63"/>
      <c r="G45" s="59"/>
      <c r="H45" s="60"/>
      <c r="I45" s="56"/>
      <c r="K45" s="16"/>
    </row>
    <row r="46" spans="3:11" ht="12.75" customHeight="1">
      <c r="C46" s="43" t="s">
        <v>481</v>
      </c>
      <c r="D46" s="64"/>
      <c r="E46" s="64"/>
      <c r="F46" s="65"/>
      <c r="G46" s="66"/>
      <c r="H46" s="60"/>
      <c r="I46" s="64"/>
      <c r="K46" s="16"/>
    </row>
    <row r="47" spans="3:11" ht="12.75" customHeight="1">
      <c r="C47" s="61" t="s">
        <v>411</v>
      </c>
      <c r="D47" s="62">
        <v>10.11</v>
      </c>
      <c r="E47" s="64"/>
      <c r="F47" s="58"/>
      <c r="G47" s="59"/>
      <c r="H47" s="60"/>
      <c r="I47" s="56"/>
      <c r="K47" s="16"/>
    </row>
    <row r="48" spans="3:11" ht="12.75" customHeight="1">
      <c r="C48" s="61" t="s">
        <v>412</v>
      </c>
      <c r="D48" s="62">
        <v>10.11</v>
      </c>
      <c r="E48" s="64"/>
      <c r="F48" s="58"/>
      <c r="G48" s="59"/>
      <c r="H48" s="60"/>
      <c r="I48" s="56"/>
      <c r="K48" s="16"/>
    </row>
    <row r="49" spans="3:11" ht="12.75" customHeight="1">
      <c r="C49" s="61" t="s">
        <v>413</v>
      </c>
      <c r="D49" s="62">
        <v>10.11</v>
      </c>
      <c r="E49" s="64"/>
      <c r="F49" s="58"/>
      <c r="G49" s="59"/>
      <c r="H49" s="60"/>
      <c r="I49" s="56"/>
      <c r="K49" s="16"/>
    </row>
    <row r="50" spans="3:11" ht="12.75" customHeight="1">
      <c r="C50" s="61" t="s">
        <v>414</v>
      </c>
      <c r="D50" s="62">
        <v>10.11</v>
      </c>
      <c r="E50" s="64"/>
      <c r="F50" s="58"/>
      <c r="G50" s="59"/>
      <c r="H50" s="60"/>
      <c r="I50" s="56"/>
      <c r="K50" s="16"/>
    </row>
    <row r="51" spans="3:11" ht="12.75" customHeight="1">
      <c r="C51" s="61"/>
      <c r="D51" s="67"/>
      <c r="E51" s="64"/>
      <c r="F51" s="58"/>
      <c r="G51" s="59"/>
      <c r="H51" s="60"/>
      <c r="I51" s="56"/>
      <c r="K51" s="16"/>
    </row>
    <row r="52" spans="3:11" ht="12.75" customHeight="1">
      <c r="C52" s="56" t="s">
        <v>391</v>
      </c>
      <c r="D52" s="68"/>
      <c r="E52" s="64"/>
      <c r="F52" s="58"/>
      <c r="G52" s="59"/>
      <c r="H52" s="60"/>
      <c r="I52" s="56"/>
      <c r="K52" s="16"/>
    </row>
    <row r="53" spans="3:11" ht="12.75" customHeight="1">
      <c r="C53" s="69" t="s">
        <v>483</v>
      </c>
      <c r="D53" s="64"/>
      <c r="E53" s="69"/>
      <c r="F53" s="64"/>
      <c r="G53" s="64"/>
      <c r="H53" s="64"/>
      <c r="I53" s="64"/>
      <c r="J53" s="70"/>
      <c r="K53" s="71"/>
    </row>
    <row r="54" spans="3:11" ht="12.75" customHeight="1">
      <c r="C54" s="72" t="s">
        <v>415</v>
      </c>
      <c r="D54" s="72" t="s">
        <v>416</v>
      </c>
      <c r="E54" s="72" t="s">
        <v>417</v>
      </c>
      <c r="F54" s="72" t="s">
        <v>418</v>
      </c>
      <c r="G54" s="72" t="s">
        <v>419</v>
      </c>
      <c r="H54" s="72" t="s">
        <v>420</v>
      </c>
      <c r="I54" s="72" t="s">
        <v>421</v>
      </c>
      <c r="J54" s="70"/>
      <c r="K54" s="71"/>
    </row>
    <row r="55" spans="3:11" ht="12.75" customHeight="1">
      <c r="C55" s="64" t="s">
        <v>422</v>
      </c>
      <c r="D55" s="73" t="s">
        <v>410</v>
      </c>
      <c r="E55" s="73" t="s">
        <v>410</v>
      </c>
      <c r="F55" s="73" t="s">
        <v>410</v>
      </c>
      <c r="G55" s="73" t="s">
        <v>410</v>
      </c>
      <c r="H55" s="73" t="s">
        <v>410</v>
      </c>
      <c r="I55" s="73" t="s">
        <v>410</v>
      </c>
      <c r="J55" s="70"/>
      <c r="K55" s="71"/>
    </row>
    <row r="56" spans="3:11" ht="12.75" customHeight="1">
      <c r="C56" s="64" t="s">
        <v>423</v>
      </c>
      <c r="D56" s="73" t="s">
        <v>410</v>
      </c>
      <c r="E56" s="73" t="s">
        <v>410</v>
      </c>
      <c r="F56" s="73" t="s">
        <v>410</v>
      </c>
      <c r="G56" s="73" t="s">
        <v>410</v>
      </c>
      <c r="H56" s="73" t="s">
        <v>410</v>
      </c>
      <c r="I56" s="73" t="s">
        <v>410</v>
      </c>
      <c r="J56" s="70"/>
      <c r="K56" s="71"/>
    </row>
    <row r="57" spans="3:11" ht="12.75" customHeight="1">
      <c r="C57" s="74"/>
      <c r="D57" s="67"/>
      <c r="E57" s="64"/>
      <c r="F57" s="65"/>
      <c r="G57" s="66"/>
      <c r="H57" s="64"/>
      <c r="I57" s="64"/>
      <c r="J57" s="70"/>
      <c r="K57" s="71"/>
    </row>
    <row r="58" spans="3:11" ht="12.75" customHeight="1">
      <c r="C58" s="69" t="s">
        <v>484</v>
      </c>
      <c r="D58" s="64"/>
      <c r="E58" s="64"/>
      <c r="F58" s="64"/>
      <c r="G58" s="64"/>
      <c r="H58" s="64"/>
      <c r="I58" s="64"/>
      <c r="J58" s="70"/>
      <c r="K58" s="71"/>
    </row>
    <row r="59" spans="3:11" ht="12.75" customHeight="1">
      <c r="C59" s="124" t="s">
        <v>415</v>
      </c>
      <c r="D59" s="124" t="s">
        <v>416</v>
      </c>
      <c r="E59" s="124" t="s">
        <v>424</v>
      </c>
      <c r="F59" s="124" t="s">
        <v>425</v>
      </c>
      <c r="G59" s="124" t="s">
        <v>426</v>
      </c>
      <c r="H59" s="124" t="s">
        <v>427</v>
      </c>
      <c r="I59" s="64"/>
      <c r="J59" s="70"/>
      <c r="K59" s="71"/>
    </row>
    <row r="60" spans="3:11" ht="12.75" customHeight="1">
      <c r="C60" s="75" t="s">
        <v>422</v>
      </c>
      <c r="D60" s="76" t="s">
        <v>345</v>
      </c>
      <c r="E60" s="94">
        <v>19</v>
      </c>
      <c r="F60" s="94">
        <v>19</v>
      </c>
      <c r="G60" s="76">
        <v>5396497.8</v>
      </c>
      <c r="H60" s="76">
        <v>-159698.8</v>
      </c>
      <c r="I60" s="78"/>
      <c r="J60" s="70"/>
      <c r="K60" s="71"/>
    </row>
    <row r="61" spans="3:11" ht="12.75" customHeight="1">
      <c r="C61" s="75" t="s">
        <v>423</v>
      </c>
      <c r="D61" s="76" t="s">
        <v>410</v>
      </c>
      <c r="E61" s="76" t="s">
        <v>410</v>
      </c>
      <c r="F61" s="76" t="s">
        <v>410</v>
      </c>
      <c r="G61" s="76" t="s">
        <v>410</v>
      </c>
      <c r="H61" s="76" t="s">
        <v>410</v>
      </c>
      <c r="I61" s="79"/>
      <c r="J61" s="70"/>
      <c r="K61" s="71"/>
    </row>
    <row r="62" spans="3:11" ht="12.75" customHeight="1">
      <c r="C62" s="80"/>
      <c r="D62" s="81"/>
      <c r="E62" s="81"/>
      <c r="F62" s="81"/>
      <c r="G62" s="80"/>
      <c r="H62" s="82"/>
      <c r="I62" s="78"/>
      <c r="J62" s="70"/>
      <c r="K62" s="71"/>
    </row>
    <row r="63" spans="3:11" ht="12.75" customHeight="1">
      <c r="C63" s="69" t="s">
        <v>485</v>
      </c>
      <c r="D63" s="64"/>
      <c r="E63" s="69"/>
      <c r="F63" s="64"/>
      <c r="G63" s="64"/>
      <c r="H63" s="64"/>
      <c r="I63" s="64"/>
      <c r="J63" s="70"/>
      <c r="K63" s="71"/>
    </row>
    <row r="64" spans="3:11" ht="12.75" customHeight="1">
      <c r="C64" s="72" t="s">
        <v>415</v>
      </c>
      <c r="D64" s="72" t="s">
        <v>416</v>
      </c>
      <c r="E64" s="72" t="s">
        <v>417</v>
      </c>
      <c r="F64" s="83" t="s">
        <v>428</v>
      </c>
      <c r="G64" s="72" t="s">
        <v>429</v>
      </c>
      <c r="H64" s="72" t="s">
        <v>430</v>
      </c>
      <c r="I64" s="64"/>
      <c r="J64" s="70"/>
      <c r="K64" s="71"/>
    </row>
    <row r="65" spans="3:11" ht="12.75" customHeight="1">
      <c r="C65" s="75" t="s">
        <v>422</v>
      </c>
      <c r="D65" s="76" t="s">
        <v>410</v>
      </c>
      <c r="E65" s="76" t="s">
        <v>410</v>
      </c>
      <c r="F65" s="76" t="s">
        <v>410</v>
      </c>
      <c r="G65" s="76" t="s">
        <v>410</v>
      </c>
      <c r="H65" s="76" t="s">
        <v>410</v>
      </c>
      <c r="I65" s="64"/>
      <c r="J65" s="70"/>
      <c r="K65" s="71"/>
    </row>
    <row r="66" spans="3:11" ht="12.75">
      <c r="C66" s="75" t="s">
        <v>423</v>
      </c>
      <c r="D66" s="76" t="s">
        <v>410</v>
      </c>
      <c r="E66" s="76" t="s">
        <v>410</v>
      </c>
      <c r="F66" s="76" t="s">
        <v>410</v>
      </c>
      <c r="G66" s="76" t="s">
        <v>410</v>
      </c>
      <c r="H66" s="76" t="s">
        <v>410</v>
      </c>
      <c r="I66" s="64"/>
      <c r="J66" s="70"/>
      <c r="K66" s="71"/>
    </row>
    <row r="67" spans="3:11" ht="12.75">
      <c r="C67" s="80"/>
      <c r="D67" s="81"/>
      <c r="E67" s="81"/>
      <c r="F67" s="81"/>
      <c r="G67" s="80"/>
      <c r="H67" s="82"/>
      <c r="I67" s="64"/>
      <c r="J67" s="70"/>
      <c r="K67" s="71"/>
    </row>
    <row r="68" spans="3:11" ht="12.75">
      <c r="C68" s="69" t="s">
        <v>486</v>
      </c>
      <c r="D68" s="64"/>
      <c r="E68" s="84"/>
      <c r="F68" s="64"/>
      <c r="G68" s="64"/>
      <c r="H68" s="82"/>
      <c r="I68" s="64"/>
      <c r="J68" s="70"/>
      <c r="K68" s="71"/>
    </row>
    <row r="69" spans="3:11" ht="63.75">
      <c r="C69" s="124" t="s">
        <v>415</v>
      </c>
      <c r="D69" s="124" t="s">
        <v>416</v>
      </c>
      <c r="E69" s="124" t="s">
        <v>431</v>
      </c>
      <c r="F69" s="125" t="s">
        <v>432</v>
      </c>
      <c r="G69" s="124" t="s">
        <v>433</v>
      </c>
      <c r="H69" s="124" t="s">
        <v>427</v>
      </c>
      <c r="I69" s="64"/>
      <c r="J69" s="70"/>
      <c r="K69" s="71"/>
    </row>
    <row r="70" spans="3:11" ht="12.75">
      <c r="C70" s="75" t="s">
        <v>422</v>
      </c>
      <c r="D70" s="76" t="s">
        <v>410</v>
      </c>
      <c r="E70" s="76" t="s">
        <v>410</v>
      </c>
      <c r="F70" s="76" t="s">
        <v>410</v>
      </c>
      <c r="G70" s="76" t="s">
        <v>410</v>
      </c>
      <c r="H70" s="76" t="s">
        <v>410</v>
      </c>
      <c r="I70" s="78"/>
      <c r="J70" s="70"/>
      <c r="K70" s="71"/>
    </row>
    <row r="71" spans="3:11" ht="12.75">
      <c r="C71" s="75" t="s">
        <v>423</v>
      </c>
      <c r="D71" s="76" t="s">
        <v>345</v>
      </c>
      <c r="E71" s="76" t="s">
        <v>434</v>
      </c>
      <c r="F71" s="76">
        <v>200</v>
      </c>
      <c r="G71" s="76">
        <v>643037.5</v>
      </c>
      <c r="H71" s="76">
        <v>27455</v>
      </c>
      <c r="I71" s="78"/>
      <c r="J71" s="70"/>
      <c r="K71" s="71"/>
    </row>
    <row r="72" spans="3:11" ht="12.75">
      <c r="C72" s="64"/>
      <c r="D72" s="86"/>
      <c r="E72" s="87"/>
      <c r="F72" s="88"/>
      <c r="G72" s="86"/>
      <c r="H72" s="86"/>
      <c r="I72" s="64"/>
      <c r="K72" s="16"/>
    </row>
    <row r="73" spans="3:11" ht="12.75">
      <c r="C73" s="64" t="s">
        <v>408</v>
      </c>
      <c r="D73" s="73" t="s">
        <v>410</v>
      </c>
      <c r="E73" s="64"/>
      <c r="F73" s="58"/>
      <c r="G73" s="59"/>
      <c r="H73" s="60"/>
      <c r="I73" s="56"/>
      <c r="K73" s="16"/>
    </row>
    <row r="74" spans="3:11" ht="12.75">
      <c r="C74" s="56" t="s">
        <v>435</v>
      </c>
      <c r="D74" s="73" t="s">
        <v>410</v>
      </c>
      <c r="E74" s="64"/>
      <c r="F74" s="58"/>
      <c r="G74" s="59"/>
      <c r="H74" s="60"/>
      <c r="I74" s="56"/>
      <c r="K74" s="16"/>
    </row>
    <row r="75" spans="3:11" ht="12.75">
      <c r="C75" s="64" t="s">
        <v>436</v>
      </c>
      <c r="D75" s="89">
        <v>0.02</v>
      </c>
      <c r="E75" s="64"/>
      <c r="F75" s="58"/>
      <c r="G75" s="59"/>
      <c r="H75" s="60"/>
      <c r="I75" s="56"/>
      <c r="K75" s="16"/>
    </row>
    <row r="76" spans="3:11" ht="12.75">
      <c r="C76" s="64" t="s">
        <v>437</v>
      </c>
      <c r="D76" s="64"/>
      <c r="E76" s="64"/>
      <c r="F76" s="58"/>
      <c r="G76" s="59"/>
      <c r="H76" s="60"/>
      <c r="I76" s="56"/>
      <c r="K76" s="16"/>
    </row>
    <row r="77" spans="3:11" ht="12.75">
      <c r="C77" s="90" t="s">
        <v>396</v>
      </c>
      <c r="D77" s="91" t="s">
        <v>438</v>
      </c>
      <c r="E77" s="91" t="s">
        <v>439</v>
      </c>
      <c r="F77" s="58"/>
      <c r="G77" s="59"/>
      <c r="H77" s="60"/>
      <c r="I77" s="56"/>
      <c r="K77" s="16"/>
    </row>
    <row r="78" spans="3:11" ht="12.75">
      <c r="C78" s="61" t="s">
        <v>440</v>
      </c>
      <c r="D78" s="92" t="s">
        <v>441</v>
      </c>
      <c r="E78" s="92" t="s">
        <v>441</v>
      </c>
      <c r="F78" s="58"/>
      <c r="G78" s="59"/>
      <c r="H78" s="60"/>
      <c r="I78" s="56"/>
      <c r="K78" s="16"/>
    </row>
    <row r="79" spans="3:11" ht="12.75">
      <c r="C79" s="61" t="s">
        <v>442</v>
      </c>
      <c r="D79" s="92" t="s">
        <v>441</v>
      </c>
      <c r="E79" s="92" t="s">
        <v>441</v>
      </c>
      <c r="F79" s="58"/>
      <c r="G79" s="59"/>
      <c r="H79" s="60"/>
      <c r="I79" s="56"/>
      <c r="K79" s="16"/>
    </row>
    <row r="80" spans="3:11" ht="12.75">
      <c r="C80" s="64" t="s">
        <v>443</v>
      </c>
      <c r="D80" s="64"/>
      <c r="E80" s="64"/>
      <c r="F80" s="58"/>
      <c r="G80" s="59"/>
      <c r="H80" s="60"/>
      <c r="I80" s="56"/>
      <c r="K80" s="16"/>
    </row>
    <row r="81" spans="3:11" ht="12.75">
      <c r="C81" s="64" t="s">
        <v>399</v>
      </c>
      <c r="D81" s="56"/>
      <c r="E81" s="56"/>
      <c r="F81" s="56"/>
      <c r="G81" s="59"/>
      <c r="H81" s="60"/>
      <c r="I81" s="56"/>
      <c r="K81" s="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B1">
      <selection activeCell="G37" sqref="G37"/>
    </sheetView>
  </sheetViews>
  <sheetFormatPr defaultColWidth="9.140625" defaultRowHeight="12.75"/>
  <cols>
    <col min="1" max="1" width="7.57421875" style="0" customWidth="1"/>
    <col min="2" max="2" width="16.421875" style="0" customWidth="1"/>
    <col min="3" max="3" width="53.0039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</cols>
  <sheetData>
    <row r="1" spans="1:8" ht="18.75">
      <c r="A1" s="3"/>
      <c r="B1" s="3"/>
      <c r="C1" s="139" t="s">
        <v>97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9" ht="12.7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99</v>
      </c>
      <c r="C9" t="s">
        <v>98</v>
      </c>
      <c r="D9" t="s">
        <v>25</v>
      </c>
      <c r="E9" s="36">
        <v>220000000</v>
      </c>
      <c r="F9" s="15">
        <v>2060.432</v>
      </c>
      <c r="G9" s="16">
        <v>0.13849999999999998</v>
      </c>
      <c r="H9" s="17">
        <v>41907</v>
      </c>
    </row>
    <row r="10" spans="1:11" ht="12.75" customHeight="1">
      <c r="A10">
        <v>2</v>
      </c>
      <c r="B10" t="s">
        <v>100</v>
      </c>
      <c r="C10" t="s">
        <v>32</v>
      </c>
      <c r="D10" t="s">
        <v>16</v>
      </c>
      <c r="E10" s="36">
        <v>30000000</v>
      </c>
      <c r="F10" s="15">
        <v>290.8128</v>
      </c>
      <c r="G10" s="16">
        <v>0.0195</v>
      </c>
      <c r="H10" s="17">
        <v>41765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101</v>
      </c>
      <c r="C11" t="s">
        <v>24</v>
      </c>
      <c r="D11" t="s">
        <v>13</v>
      </c>
      <c r="E11" s="36">
        <v>11000000</v>
      </c>
      <c r="F11" s="15">
        <v>103.33851</v>
      </c>
      <c r="G11" s="16">
        <v>0.0069</v>
      </c>
      <c r="H11" s="17">
        <v>41893</v>
      </c>
      <c r="J11" s="16" t="s">
        <v>25</v>
      </c>
      <c r="K11" s="40">
        <v>0.41850000000000004</v>
      </c>
    </row>
    <row r="12" spans="1:11" ht="12.75" customHeight="1">
      <c r="A12">
        <v>4</v>
      </c>
      <c r="B12" t="s">
        <v>102</v>
      </c>
      <c r="C12" t="s">
        <v>44</v>
      </c>
      <c r="D12" t="s">
        <v>13</v>
      </c>
      <c r="E12" s="36">
        <v>5000000</v>
      </c>
      <c r="F12" s="15">
        <v>47.3559</v>
      </c>
      <c r="G12" s="16">
        <v>0.0032</v>
      </c>
      <c r="H12" s="17">
        <v>41856</v>
      </c>
      <c r="J12" s="16" t="s">
        <v>27</v>
      </c>
      <c r="K12" s="40">
        <v>0.2586</v>
      </c>
    </row>
    <row r="13" spans="1:11" ht="12.75" customHeight="1">
      <c r="A13">
        <v>5</v>
      </c>
      <c r="B13" t="s">
        <v>105</v>
      </c>
      <c r="C13" t="s">
        <v>103</v>
      </c>
      <c r="D13" t="s">
        <v>25</v>
      </c>
      <c r="E13" s="36">
        <v>500000</v>
      </c>
      <c r="F13" s="15">
        <v>4.881935</v>
      </c>
      <c r="G13" s="16">
        <v>0.0003</v>
      </c>
      <c r="H13" s="17">
        <v>41732</v>
      </c>
      <c r="J13" s="16" t="s">
        <v>104</v>
      </c>
      <c r="K13" s="40">
        <v>0.0999</v>
      </c>
    </row>
    <row r="14" spans="3:11" ht="12.75" customHeight="1">
      <c r="C14" s="19" t="s">
        <v>53</v>
      </c>
      <c r="D14" s="19"/>
      <c r="E14" s="37"/>
      <c r="F14" s="20">
        <f>SUM(F9:F13)</f>
        <v>2506.821145</v>
      </c>
      <c r="G14" s="21">
        <f>SUM(G9:G13)</f>
        <v>0.16839999999999997</v>
      </c>
      <c r="H14" s="22"/>
      <c r="I14" s="30"/>
      <c r="J14" s="16" t="s">
        <v>106</v>
      </c>
      <c r="K14" s="40">
        <v>0.0673</v>
      </c>
    </row>
    <row r="15" spans="6:11" ht="12.75" customHeight="1">
      <c r="F15" s="15"/>
      <c r="G15" s="16"/>
      <c r="H15" s="17"/>
      <c r="J15" s="16" t="s">
        <v>107</v>
      </c>
      <c r="K15" s="40">
        <v>0.04019999999999999</v>
      </c>
    </row>
    <row r="16" spans="3:11" ht="12.75" customHeight="1">
      <c r="C16" s="1" t="s">
        <v>54</v>
      </c>
      <c r="F16" s="15"/>
      <c r="G16" s="16"/>
      <c r="H16" s="17"/>
      <c r="J16" s="16" t="s">
        <v>16</v>
      </c>
      <c r="K16" s="40">
        <v>0.0195</v>
      </c>
    </row>
    <row r="17" spans="1:11" ht="12.75" customHeight="1">
      <c r="A17">
        <v>6</v>
      </c>
      <c r="B17" t="s">
        <v>109</v>
      </c>
      <c r="C17" t="s">
        <v>108</v>
      </c>
      <c r="D17" t="s">
        <v>25</v>
      </c>
      <c r="E17" s="36">
        <v>250000000</v>
      </c>
      <c r="F17" s="15">
        <v>2384.765</v>
      </c>
      <c r="G17" s="16">
        <v>0.1603</v>
      </c>
      <c r="H17" s="17">
        <v>41810</v>
      </c>
      <c r="J17" s="16" t="s">
        <v>13</v>
      </c>
      <c r="K17" s="40">
        <v>0.0101</v>
      </c>
    </row>
    <row r="18" spans="1:11" ht="12.75" customHeight="1">
      <c r="A18">
        <v>7</v>
      </c>
      <c r="B18" t="s">
        <v>112</v>
      </c>
      <c r="C18" t="s">
        <v>110</v>
      </c>
      <c r="D18" t="s">
        <v>25</v>
      </c>
      <c r="E18" s="36">
        <v>100000000</v>
      </c>
      <c r="F18" s="15">
        <v>929.108</v>
      </c>
      <c r="G18" s="16">
        <v>0.062400000000000004</v>
      </c>
      <c r="H18" s="17">
        <v>41906</v>
      </c>
      <c r="J18" s="16" t="s">
        <v>111</v>
      </c>
      <c r="K18" s="40">
        <v>0.0034000000000000002</v>
      </c>
    </row>
    <row r="19" spans="1:11" ht="12.75" customHeight="1">
      <c r="A19">
        <v>8</v>
      </c>
      <c r="B19" t="s">
        <v>114</v>
      </c>
      <c r="C19" t="s">
        <v>113</v>
      </c>
      <c r="D19" t="s">
        <v>25</v>
      </c>
      <c r="E19" s="36">
        <v>50000000</v>
      </c>
      <c r="F19" s="15">
        <v>484.3115</v>
      </c>
      <c r="G19" s="16">
        <v>0.0326</v>
      </c>
      <c r="H19" s="17">
        <v>41758</v>
      </c>
      <c r="J19" s="16" t="s">
        <v>35</v>
      </c>
      <c r="K19" s="40">
        <v>0.0825</v>
      </c>
    </row>
    <row r="20" spans="1:10" ht="12.75" customHeight="1">
      <c r="A20">
        <v>9</v>
      </c>
      <c r="B20" t="s">
        <v>115</v>
      </c>
      <c r="C20" t="s">
        <v>110</v>
      </c>
      <c r="D20" t="s">
        <v>25</v>
      </c>
      <c r="E20" s="36">
        <v>37500000</v>
      </c>
      <c r="F20" s="15">
        <v>362.7735</v>
      </c>
      <c r="G20" s="16">
        <v>0.024399999999999998</v>
      </c>
      <c r="H20" s="17">
        <v>41758</v>
      </c>
      <c r="J20" s="16"/>
    </row>
    <row r="21" spans="3:9" ht="12.75" customHeight="1">
      <c r="C21" s="19" t="s">
        <v>53</v>
      </c>
      <c r="D21" s="19"/>
      <c r="E21" s="37"/>
      <c r="F21" s="20">
        <f>SUM(F17:F20)</f>
        <v>4160.958</v>
      </c>
      <c r="G21" s="21">
        <f>SUM(G17:G20)</f>
        <v>0.2797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82</v>
      </c>
      <c r="F23" s="15"/>
      <c r="G23" s="16"/>
      <c r="H23" s="17"/>
    </row>
    <row r="24" spans="3:8" ht="12.75" customHeight="1">
      <c r="C24" s="1" t="s">
        <v>83</v>
      </c>
      <c r="F24" s="15"/>
      <c r="G24" s="16"/>
      <c r="H24" s="17"/>
    </row>
    <row r="25" spans="1:8" ht="12.75" customHeight="1">
      <c r="A25">
        <v>10</v>
      </c>
      <c r="B25" t="s">
        <v>116</v>
      </c>
      <c r="C25" t="s">
        <v>62</v>
      </c>
      <c r="D25" t="s">
        <v>27</v>
      </c>
      <c r="E25" s="36">
        <v>250000000</v>
      </c>
      <c r="F25" s="15">
        <v>2498.645</v>
      </c>
      <c r="G25" s="16">
        <v>0.1679</v>
      </c>
      <c r="H25" s="17">
        <v>42345</v>
      </c>
    </row>
    <row r="26" spans="1:8" ht="12.75" customHeight="1">
      <c r="A26">
        <v>11</v>
      </c>
      <c r="B26" t="s">
        <v>117</v>
      </c>
      <c r="C26" t="s">
        <v>77</v>
      </c>
      <c r="D26" t="s">
        <v>106</v>
      </c>
      <c r="E26" s="36">
        <v>100000000</v>
      </c>
      <c r="F26" s="15">
        <v>1001.538</v>
      </c>
      <c r="G26" s="16">
        <v>0.0673</v>
      </c>
      <c r="H26" s="17">
        <v>41869</v>
      </c>
    </row>
    <row r="27" spans="1:8" ht="12.75" customHeight="1">
      <c r="A27">
        <v>12</v>
      </c>
      <c r="B27" t="s">
        <v>119</v>
      </c>
      <c r="C27" t="s">
        <v>118</v>
      </c>
      <c r="D27" t="s">
        <v>104</v>
      </c>
      <c r="E27" s="36">
        <v>100000000</v>
      </c>
      <c r="F27" s="15">
        <v>987.197</v>
      </c>
      <c r="G27" s="16">
        <v>0.0664</v>
      </c>
      <c r="H27" s="17">
        <v>42172</v>
      </c>
    </row>
    <row r="28" spans="1:8" ht="12.75" customHeight="1">
      <c r="A28">
        <v>13</v>
      </c>
      <c r="B28" t="s">
        <v>121</v>
      </c>
      <c r="C28" t="s">
        <v>120</v>
      </c>
      <c r="D28" t="s">
        <v>27</v>
      </c>
      <c r="E28" s="36">
        <v>65000000</v>
      </c>
      <c r="F28" s="15">
        <v>650.13715</v>
      </c>
      <c r="G28" s="16">
        <v>0.0437</v>
      </c>
      <c r="H28" s="17">
        <v>42343</v>
      </c>
    </row>
    <row r="29" spans="1:8" ht="12.75" customHeight="1">
      <c r="A29">
        <v>14</v>
      </c>
      <c r="B29" t="s">
        <v>122</v>
      </c>
      <c r="C29" t="s">
        <v>110</v>
      </c>
      <c r="D29" t="s">
        <v>107</v>
      </c>
      <c r="E29" s="36">
        <v>60000000</v>
      </c>
      <c r="F29" s="15">
        <v>598.7262</v>
      </c>
      <c r="G29" s="16">
        <v>0.04019999999999999</v>
      </c>
      <c r="H29" s="17">
        <v>41879</v>
      </c>
    </row>
    <row r="30" spans="1:8" ht="12.75" customHeight="1">
      <c r="A30">
        <v>15</v>
      </c>
      <c r="B30" t="s">
        <v>123</v>
      </c>
      <c r="C30" t="s">
        <v>89</v>
      </c>
      <c r="D30" t="s">
        <v>27</v>
      </c>
      <c r="E30" s="36">
        <v>50000000</v>
      </c>
      <c r="F30" s="15">
        <v>499.3435</v>
      </c>
      <c r="G30" s="16">
        <v>0.0336</v>
      </c>
      <c r="H30" s="17">
        <v>41776</v>
      </c>
    </row>
    <row r="31" spans="1:8" ht="12.75" customHeight="1">
      <c r="A31">
        <v>16</v>
      </c>
      <c r="B31" t="s">
        <v>125</v>
      </c>
      <c r="C31" t="s">
        <v>124</v>
      </c>
      <c r="D31" t="s">
        <v>104</v>
      </c>
      <c r="E31" s="36">
        <v>50000000</v>
      </c>
      <c r="F31" s="15">
        <v>498.51</v>
      </c>
      <c r="G31" s="16">
        <v>0.0335</v>
      </c>
      <c r="H31" s="17">
        <v>41759</v>
      </c>
    </row>
    <row r="32" spans="1:8" ht="12.75" customHeight="1">
      <c r="A32">
        <v>17</v>
      </c>
      <c r="B32" t="s">
        <v>126</v>
      </c>
      <c r="C32" t="s">
        <v>86</v>
      </c>
      <c r="D32" t="s">
        <v>27</v>
      </c>
      <c r="E32" s="36">
        <v>20000000</v>
      </c>
      <c r="F32" s="15">
        <v>199.4516</v>
      </c>
      <c r="G32" s="16">
        <v>0.0134</v>
      </c>
      <c r="H32" s="17">
        <v>41857</v>
      </c>
    </row>
    <row r="33" spans="1:8" ht="12.75" customHeight="1">
      <c r="A33">
        <v>18</v>
      </c>
      <c r="B33" t="s">
        <v>128</v>
      </c>
      <c r="C33" t="s">
        <v>127</v>
      </c>
      <c r="D33" t="s">
        <v>111</v>
      </c>
      <c r="E33" s="36">
        <v>5000000</v>
      </c>
      <c r="F33" s="15">
        <v>49.99705</v>
      </c>
      <c r="G33" s="16">
        <v>0.0034000000000000002</v>
      </c>
      <c r="H33" s="17">
        <v>41653</v>
      </c>
    </row>
    <row r="34" spans="3:9" ht="12.75" customHeight="1">
      <c r="C34" s="19" t="s">
        <v>53</v>
      </c>
      <c r="D34" s="19"/>
      <c r="E34" s="37"/>
      <c r="F34" s="20">
        <f>SUM(F25:F33)</f>
        <v>6983.5455</v>
      </c>
      <c r="G34" s="21">
        <f>SUM(G25:G33)</f>
        <v>0.46940000000000004</v>
      </c>
      <c r="H34" s="22"/>
      <c r="I34" s="30"/>
    </row>
    <row r="35" spans="6:8" ht="12.75" customHeight="1">
      <c r="F35" s="15"/>
      <c r="G35" s="16"/>
      <c r="H35" s="17"/>
    </row>
    <row r="36" spans="3:8" ht="12.75" customHeight="1">
      <c r="C36" s="1" t="s">
        <v>92</v>
      </c>
      <c r="F36" s="15">
        <v>173.819749</v>
      </c>
      <c r="G36" s="16">
        <v>0.011699999999999999</v>
      </c>
      <c r="H36" s="17"/>
    </row>
    <row r="37" spans="3:9" ht="12.75" customHeight="1">
      <c r="C37" s="19" t="s">
        <v>53</v>
      </c>
      <c r="D37" s="19"/>
      <c r="E37" s="37"/>
      <c r="F37" s="20">
        <f>SUM(F36:F36)</f>
        <v>173.819749</v>
      </c>
      <c r="G37" s="21">
        <f>SUM(G36:G36)</f>
        <v>0.011699999999999999</v>
      </c>
      <c r="H37" s="22"/>
      <c r="I37" s="30"/>
    </row>
    <row r="38" spans="6:8" ht="12.75" customHeight="1">
      <c r="F38" s="15"/>
      <c r="G38" s="16"/>
      <c r="H38" s="17"/>
    </row>
    <row r="39" spans="3:8" ht="12.75" customHeight="1">
      <c r="C39" s="1" t="s">
        <v>93</v>
      </c>
      <c r="F39" s="15"/>
      <c r="G39" s="16"/>
      <c r="H39" s="17"/>
    </row>
    <row r="40" spans="3:8" ht="12.75" customHeight="1">
      <c r="C40" s="1" t="s">
        <v>94</v>
      </c>
      <c r="F40" s="15">
        <v>1052.6861</v>
      </c>
      <c r="G40" s="16">
        <v>0.0708</v>
      </c>
      <c r="H40" s="17"/>
    </row>
    <row r="41" spans="3:9" ht="12.75" customHeight="1">
      <c r="C41" s="19" t="s">
        <v>53</v>
      </c>
      <c r="D41" s="19"/>
      <c r="E41" s="37"/>
      <c r="F41" s="20">
        <f>SUM(F40:F40)</f>
        <v>1052.6861</v>
      </c>
      <c r="G41" s="21">
        <f>SUM(G40:G40)</f>
        <v>0.0708</v>
      </c>
      <c r="H41" s="22"/>
      <c r="I41" s="30"/>
    </row>
    <row r="42" spans="3:9" ht="12.75" customHeight="1">
      <c r="C42" s="23" t="s">
        <v>95</v>
      </c>
      <c r="D42" s="23"/>
      <c r="E42" s="38"/>
      <c r="F42" s="24">
        <f>SUM(F14,F21,F34,F37,F41)</f>
        <v>14877.830494000002</v>
      </c>
      <c r="G42" s="25">
        <f>SUM(G14,G21,G34,G37,G41)</f>
        <v>1</v>
      </c>
      <c r="H42" s="26"/>
      <c r="I42" s="31"/>
    </row>
    <row r="43" ht="12.75" customHeight="1"/>
    <row r="44" ht="12.75" customHeight="1">
      <c r="C44" s="1" t="s">
        <v>375</v>
      </c>
    </row>
    <row r="45" ht="12.75" customHeight="1">
      <c r="C45" s="1" t="s">
        <v>376</v>
      </c>
    </row>
    <row r="46" ht="12.75" customHeight="1">
      <c r="C46" s="1"/>
    </row>
    <row r="47" ht="12.75" customHeight="1"/>
    <row r="48" ht="12.75" customHeight="1">
      <c r="C48" s="50" t="s">
        <v>378</v>
      </c>
    </row>
    <row r="49" ht="12.75" customHeight="1">
      <c r="C49" s="50" t="s">
        <v>379</v>
      </c>
    </row>
    <row r="50" ht="12.75" customHeight="1">
      <c r="C50" s="42" t="s">
        <v>482</v>
      </c>
    </row>
    <row r="51" spans="3:7" ht="12.75" customHeight="1">
      <c r="C51" s="43" t="s">
        <v>380</v>
      </c>
      <c r="D51" s="122">
        <v>1320.0786</v>
      </c>
      <c r="G51" s="122"/>
    </row>
    <row r="52" spans="3:7" ht="12.75" customHeight="1">
      <c r="C52" s="43" t="s">
        <v>400</v>
      </c>
      <c r="D52" s="122">
        <v>1001.5</v>
      </c>
      <c r="G52" s="122"/>
    </row>
    <row r="53" spans="3:7" ht="12.75" customHeight="1">
      <c r="C53" s="43" t="s">
        <v>401</v>
      </c>
      <c r="D53" s="122">
        <v>1000.8108</v>
      </c>
      <c r="G53" s="122"/>
    </row>
    <row r="54" spans="3:7" ht="12.75" customHeight="1">
      <c r="C54" s="43" t="s">
        <v>402</v>
      </c>
      <c r="D54" s="122">
        <v>1001.6916</v>
      </c>
      <c r="G54" s="122"/>
    </row>
    <row r="55" spans="3:7" ht="12.75" customHeight="1">
      <c r="C55" s="43" t="s">
        <v>403</v>
      </c>
      <c r="D55" s="122">
        <v>1000.8107</v>
      </c>
      <c r="G55" s="122"/>
    </row>
    <row r="56" spans="3:7" ht="12.75" customHeight="1">
      <c r="C56" s="43" t="s">
        <v>404</v>
      </c>
      <c r="D56" s="122">
        <v>1319.995</v>
      </c>
      <c r="G56" s="122"/>
    </row>
    <row r="57" spans="3:7" ht="12.75" customHeight="1">
      <c r="C57" s="43" t="s">
        <v>386</v>
      </c>
      <c r="D57" s="122">
        <v>1323.8326</v>
      </c>
      <c r="G57" s="122"/>
    </row>
    <row r="58" spans="3:7" ht="12.75" customHeight="1">
      <c r="C58" s="43" t="s">
        <v>405</v>
      </c>
      <c r="D58" s="122">
        <v>1002.4</v>
      </c>
      <c r="G58" s="122"/>
    </row>
    <row r="59" spans="3:7" ht="12.75" customHeight="1">
      <c r="C59" s="43" t="s">
        <v>406</v>
      </c>
      <c r="D59" s="122">
        <v>1003.3696</v>
      </c>
      <c r="G59" s="122"/>
    </row>
    <row r="60" spans="3:7" ht="12.75" customHeight="1">
      <c r="C60" s="43" t="s">
        <v>389</v>
      </c>
      <c r="D60" s="122">
        <v>1000.9524</v>
      </c>
      <c r="G60" s="122"/>
    </row>
    <row r="61" spans="3:7" ht="12.75" customHeight="1">
      <c r="C61" s="43" t="s">
        <v>407</v>
      </c>
      <c r="D61" s="122">
        <v>1323.7083</v>
      </c>
      <c r="G61" s="122"/>
    </row>
    <row r="62" ht="12.75" customHeight="1">
      <c r="C62" s="43" t="s">
        <v>481</v>
      </c>
    </row>
    <row r="63" spans="3:4" ht="12.75" customHeight="1">
      <c r="C63" s="43" t="s">
        <v>380</v>
      </c>
      <c r="D63" s="122">
        <v>1330.5645</v>
      </c>
    </row>
    <row r="64" spans="3:4" ht="12.75" customHeight="1">
      <c r="C64" s="43" t="s">
        <v>400</v>
      </c>
      <c r="D64" s="122">
        <v>1001.5</v>
      </c>
    </row>
    <row r="65" spans="3:4" ht="12.75" customHeight="1">
      <c r="C65" s="43" t="s">
        <v>401</v>
      </c>
      <c r="D65" s="122">
        <v>1000</v>
      </c>
    </row>
    <row r="66" spans="3:4" ht="12.75" customHeight="1">
      <c r="C66" s="43" t="s">
        <v>402</v>
      </c>
      <c r="D66" s="122">
        <v>1002.5225</v>
      </c>
    </row>
    <row r="67" spans="3:4" ht="12.75" customHeight="1">
      <c r="C67" s="43" t="s">
        <v>403</v>
      </c>
      <c r="D67" s="122">
        <v>1001.0699</v>
      </c>
    </row>
    <row r="68" spans="3:4" ht="12.75" customHeight="1">
      <c r="C68" s="43" t="s">
        <v>404</v>
      </c>
      <c r="D68" s="122">
        <v>1330.4715</v>
      </c>
    </row>
    <row r="69" spans="3:4" ht="12.75" customHeight="1">
      <c r="C69" s="43" t="s">
        <v>386</v>
      </c>
      <c r="D69" s="122">
        <v>1334.7</v>
      </c>
    </row>
    <row r="70" spans="3:4" ht="12.75" customHeight="1">
      <c r="C70" s="43" t="s">
        <v>405</v>
      </c>
      <c r="D70" s="122">
        <v>1002.4</v>
      </c>
    </row>
    <row r="71" spans="3:4" ht="12.75" customHeight="1">
      <c r="C71" s="43" t="s">
        <v>406</v>
      </c>
      <c r="D71" s="122">
        <v>1002.3591</v>
      </c>
    </row>
    <row r="72" spans="3:4" ht="12.75" customHeight="1">
      <c r="C72" s="43" t="s">
        <v>389</v>
      </c>
      <c r="D72" s="136" t="s">
        <v>410</v>
      </c>
    </row>
    <row r="73" spans="3:4" ht="12.75">
      <c r="C73" s="43" t="s">
        <v>407</v>
      </c>
      <c r="D73">
        <v>1334.5493</v>
      </c>
    </row>
    <row r="74" spans="3:4" ht="12.75">
      <c r="C74" s="50" t="s">
        <v>391</v>
      </c>
      <c r="D74" s="73" t="s">
        <v>410</v>
      </c>
    </row>
    <row r="75" spans="3:4" ht="12.75">
      <c r="C75" s="51" t="s">
        <v>408</v>
      </c>
      <c r="D75" s="73" t="s">
        <v>410</v>
      </c>
    </row>
    <row r="76" spans="3:4" ht="12.75">
      <c r="C76" s="52" t="s">
        <v>393</v>
      </c>
      <c r="D76" s="73" t="s">
        <v>410</v>
      </c>
    </row>
    <row r="77" spans="3:4" ht="12.75">
      <c r="C77" s="50" t="s">
        <v>394</v>
      </c>
      <c r="D77" s="135" t="s">
        <v>489</v>
      </c>
    </row>
    <row r="78" ht="12.75">
      <c r="C78" s="50" t="s">
        <v>395</v>
      </c>
    </row>
    <row r="79" spans="3:5" ht="12.75">
      <c r="C79" s="53" t="s">
        <v>396</v>
      </c>
      <c r="D79" s="91" t="s">
        <v>438</v>
      </c>
      <c r="E79" s="91" t="s">
        <v>439</v>
      </c>
    </row>
    <row r="80" spans="3:10" ht="12.75">
      <c r="C80" s="43" t="s">
        <v>400</v>
      </c>
      <c r="D80">
        <v>6.175522</v>
      </c>
      <c r="E80" s="123">
        <v>5.914428000000001</v>
      </c>
      <c r="I80" s="130"/>
      <c r="J80" s="131"/>
    </row>
    <row r="81" spans="3:10" ht="12.75">
      <c r="C81" s="43" t="s">
        <v>401</v>
      </c>
      <c r="D81">
        <v>6.8021780000000005</v>
      </c>
      <c r="E81" s="123">
        <v>6.514589000000001</v>
      </c>
      <c r="I81" s="130"/>
      <c r="J81" s="131"/>
    </row>
    <row r="82" spans="3:10" ht="12.75">
      <c r="C82" s="43" t="s">
        <v>402</v>
      </c>
      <c r="D82">
        <v>5.534852</v>
      </c>
      <c r="E82" s="123">
        <v>5.300843</v>
      </c>
      <c r="I82" s="130"/>
      <c r="J82" s="131"/>
    </row>
    <row r="83" spans="3:10" ht="12.75">
      <c r="C83" s="43" t="s">
        <v>403</v>
      </c>
      <c r="D83">
        <v>5.985868</v>
      </c>
      <c r="E83" s="123">
        <v>5.73279</v>
      </c>
      <c r="I83" s="130"/>
      <c r="J83" s="131"/>
    </row>
    <row r="84" spans="3:10" ht="12.75">
      <c r="C84" s="43" t="s">
        <v>405</v>
      </c>
      <c r="D84">
        <v>6.3819680000000005</v>
      </c>
      <c r="E84" s="123">
        <v>6.1121479999999995</v>
      </c>
      <c r="I84" s="130"/>
      <c r="J84" s="131"/>
    </row>
    <row r="85" spans="3:10" ht="12.75">
      <c r="C85" s="43" t="s">
        <v>406</v>
      </c>
      <c r="D85">
        <v>7.174841</v>
      </c>
      <c r="E85" s="123">
        <v>6.871494</v>
      </c>
      <c r="I85" s="130"/>
      <c r="J85" s="131"/>
    </row>
    <row r="86" spans="3:5" ht="12.75">
      <c r="C86" s="43" t="s">
        <v>389</v>
      </c>
      <c r="D86" s="2" t="s">
        <v>410</v>
      </c>
      <c r="E86" s="2" t="s">
        <v>410</v>
      </c>
    </row>
    <row r="87" ht="12.75">
      <c r="C87" s="54" t="s">
        <v>398</v>
      </c>
    </row>
    <row r="88" ht="12.75">
      <c r="C88" s="55" t="s">
        <v>399</v>
      </c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45.7109375" style="0" customWidth="1"/>
    <col min="4" max="4" width="31.7109375" style="0" customWidth="1"/>
    <col min="5" max="5" width="20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0" customWidth="1"/>
    <col min="12" max="12" width="14.7109375" style="28" customWidth="1"/>
  </cols>
  <sheetData>
    <row r="1" spans="1:8" ht="18.75">
      <c r="A1" s="3"/>
      <c r="B1" s="3"/>
      <c r="C1" s="139" t="s">
        <v>129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130</v>
      </c>
      <c r="F7" s="15"/>
      <c r="G7" s="16"/>
      <c r="H7" s="17"/>
    </row>
    <row r="8" spans="3:8" ht="12.75" customHeight="1">
      <c r="C8" s="1" t="s">
        <v>83</v>
      </c>
      <c r="F8" s="15"/>
      <c r="G8" s="16"/>
      <c r="H8" s="17"/>
    </row>
    <row r="9" spans="1:8" ht="12.75" customHeight="1">
      <c r="A9">
        <v>1</v>
      </c>
      <c r="B9" t="s">
        <v>133</v>
      </c>
      <c r="C9" t="s">
        <v>131</v>
      </c>
      <c r="D9" t="s">
        <v>132</v>
      </c>
      <c r="E9" s="36">
        <v>130000</v>
      </c>
      <c r="F9" s="15">
        <v>418.405</v>
      </c>
      <c r="G9" s="16">
        <v>0.09269999999999999</v>
      </c>
      <c r="H9" s="17"/>
    </row>
    <row r="10" spans="1:11" ht="12.75" customHeight="1">
      <c r="A10">
        <v>2</v>
      </c>
      <c r="B10" t="s">
        <v>136</v>
      </c>
      <c r="C10" t="s">
        <v>134</v>
      </c>
      <c r="D10" t="s">
        <v>135</v>
      </c>
      <c r="E10" s="36">
        <v>11900</v>
      </c>
      <c r="F10" s="15">
        <v>414.79235</v>
      </c>
      <c r="G10" s="16">
        <v>0.0919</v>
      </c>
      <c r="H10" s="17"/>
      <c r="J10" s="18" t="s">
        <v>17</v>
      </c>
      <c r="K10" s="18" t="s">
        <v>18</v>
      </c>
    </row>
    <row r="11" spans="1:11" ht="12.75" customHeight="1">
      <c r="A11">
        <v>3</v>
      </c>
      <c r="B11" t="s">
        <v>139</v>
      </c>
      <c r="C11" t="s">
        <v>137</v>
      </c>
      <c r="D11" t="s">
        <v>138</v>
      </c>
      <c r="E11" s="36">
        <v>32500</v>
      </c>
      <c r="F11" s="15">
        <v>357.09375</v>
      </c>
      <c r="G11" s="16">
        <v>0.0791</v>
      </c>
      <c r="H11" s="17"/>
      <c r="J11" s="16" t="s">
        <v>135</v>
      </c>
      <c r="K11" s="16">
        <v>0.21170000000000003</v>
      </c>
    </row>
    <row r="12" spans="1:11" ht="12.75" customHeight="1">
      <c r="A12">
        <v>4</v>
      </c>
      <c r="B12" t="s">
        <v>142</v>
      </c>
      <c r="C12" t="s">
        <v>140</v>
      </c>
      <c r="D12" t="s">
        <v>141</v>
      </c>
      <c r="E12" s="36">
        <v>37500</v>
      </c>
      <c r="F12" s="15">
        <v>335.7</v>
      </c>
      <c r="G12" s="16">
        <v>0.07429999999999999</v>
      </c>
      <c r="H12" s="17"/>
      <c r="J12" s="16" t="s">
        <v>138</v>
      </c>
      <c r="K12" s="16">
        <v>0.17170000000000002</v>
      </c>
    </row>
    <row r="13" spans="1:11" ht="12.75" customHeight="1">
      <c r="A13">
        <v>5</v>
      </c>
      <c r="B13" t="s">
        <v>145</v>
      </c>
      <c r="C13" t="s">
        <v>86</v>
      </c>
      <c r="D13" t="s">
        <v>143</v>
      </c>
      <c r="E13" s="36">
        <v>37330</v>
      </c>
      <c r="F13" s="15">
        <v>296.642845</v>
      </c>
      <c r="G13" s="16">
        <v>0.06570000000000001</v>
      </c>
      <c r="H13" s="17"/>
      <c r="J13" s="16" t="s">
        <v>144</v>
      </c>
      <c r="K13" s="16">
        <v>0.1324</v>
      </c>
    </row>
    <row r="14" spans="1:11" ht="12.75" customHeight="1">
      <c r="A14">
        <v>6</v>
      </c>
      <c r="B14" t="s">
        <v>147</v>
      </c>
      <c r="C14" t="s">
        <v>146</v>
      </c>
      <c r="D14" t="s">
        <v>135</v>
      </c>
      <c r="E14" s="36">
        <v>13000</v>
      </c>
      <c r="F14" s="15">
        <v>282.3665</v>
      </c>
      <c r="G14" s="16">
        <v>0.0625</v>
      </c>
      <c r="H14" s="17"/>
      <c r="J14" s="16" t="s">
        <v>132</v>
      </c>
      <c r="K14" s="16">
        <v>0.1291</v>
      </c>
    </row>
    <row r="15" spans="1:11" ht="12.75" customHeight="1">
      <c r="A15">
        <v>7</v>
      </c>
      <c r="B15" t="s">
        <v>149</v>
      </c>
      <c r="C15" t="s">
        <v>148</v>
      </c>
      <c r="D15" t="s">
        <v>138</v>
      </c>
      <c r="E15" s="36">
        <v>39500</v>
      </c>
      <c r="F15" s="15">
        <v>263.01075</v>
      </c>
      <c r="G15" s="16">
        <v>0.0582</v>
      </c>
      <c r="H15" s="17"/>
      <c r="J15" s="16" t="s">
        <v>143</v>
      </c>
      <c r="K15" s="16">
        <v>0.0933</v>
      </c>
    </row>
    <row r="16" spans="1:11" ht="12.75" customHeight="1">
      <c r="A16">
        <v>8</v>
      </c>
      <c r="B16" t="s">
        <v>152</v>
      </c>
      <c r="C16" t="s">
        <v>150</v>
      </c>
      <c r="D16" t="s">
        <v>151</v>
      </c>
      <c r="E16" s="36">
        <v>42750</v>
      </c>
      <c r="F16" s="15">
        <v>141.181875</v>
      </c>
      <c r="G16" s="16">
        <v>0.0313</v>
      </c>
      <c r="H16" s="17"/>
      <c r="J16" s="16" t="s">
        <v>141</v>
      </c>
      <c r="K16" s="16">
        <v>0.07429999999999999</v>
      </c>
    </row>
    <row r="17" spans="1:11" ht="12.75" customHeight="1">
      <c r="A17">
        <v>9</v>
      </c>
      <c r="B17" t="s">
        <v>154</v>
      </c>
      <c r="C17" t="s">
        <v>153</v>
      </c>
      <c r="D17" t="s">
        <v>144</v>
      </c>
      <c r="E17" s="36">
        <v>24000</v>
      </c>
      <c r="F17" s="15">
        <v>136.188</v>
      </c>
      <c r="G17" s="16">
        <v>0.0302</v>
      </c>
      <c r="H17" s="17"/>
      <c r="J17" s="16" t="s">
        <v>151</v>
      </c>
      <c r="K17" s="16">
        <v>0.0313</v>
      </c>
    </row>
    <row r="18" spans="1:11" ht="12.75" customHeight="1">
      <c r="A18">
        <v>10</v>
      </c>
      <c r="B18" t="s">
        <v>157</v>
      </c>
      <c r="C18" t="s">
        <v>155</v>
      </c>
      <c r="D18" t="s">
        <v>135</v>
      </c>
      <c r="E18" s="36">
        <v>10500</v>
      </c>
      <c r="F18" s="15">
        <v>132.56775</v>
      </c>
      <c r="G18" s="16">
        <v>0.0294</v>
      </c>
      <c r="H18" s="17"/>
      <c r="J18" s="16" t="s">
        <v>156</v>
      </c>
      <c r="K18" s="16">
        <v>0.0276</v>
      </c>
    </row>
    <row r="19" spans="1:11" ht="12.75" customHeight="1">
      <c r="A19">
        <v>11</v>
      </c>
      <c r="B19" t="s">
        <v>160</v>
      </c>
      <c r="C19" t="s">
        <v>158</v>
      </c>
      <c r="D19" t="s">
        <v>144</v>
      </c>
      <c r="E19" s="36">
        <v>4580</v>
      </c>
      <c r="F19" s="15">
        <v>116.08468</v>
      </c>
      <c r="G19" s="16">
        <v>0.025699999999999997</v>
      </c>
      <c r="H19" s="17"/>
      <c r="J19" s="16" t="s">
        <v>159</v>
      </c>
      <c r="K19" s="16">
        <v>0.024900000000000002</v>
      </c>
    </row>
    <row r="20" spans="1:11" ht="12.75" customHeight="1">
      <c r="A20">
        <v>12</v>
      </c>
      <c r="B20" t="s">
        <v>163</v>
      </c>
      <c r="C20" t="s">
        <v>161</v>
      </c>
      <c r="D20" t="s">
        <v>159</v>
      </c>
      <c r="E20" s="36">
        <v>10500</v>
      </c>
      <c r="F20" s="15">
        <v>112.37625</v>
      </c>
      <c r="G20" s="16">
        <v>0.024900000000000002</v>
      </c>
      <c r="H20" s="17"/>
      <c r="J20" s="16" t="s">
        <v>162</v>
      </c>
      <c r="K20" s="16">
        <v>0.0103</v>
      </c>
    </row>
    <row r="21" spans="1:11" ht="12.75" customHeight="1">
      <c r="A21">
        <v>13</v>
      </c>
      <c r="B21" t="s">
        <v>166</v>
      </c>
      <c r="C21" t="s">
        <v>164</v>
      </c>
      <c r="D21" t="s">
        <v>144</v>
      </c>
      <c r="E21" s="36">
        <v>24500</v>
      </c>
      <c r="F21" s="15">
        <v>98.196</v>
      </c>
      <c r="G21" s="16">
        <v>0.0217</v>
      </c>
      <c r="H21" s="17"/>
      <c r="J21" s="16" t="s">
        <v>165</v>
      </c>
      <c r="K21" s="16">
        <v>0.0102</v>
      </c>
    </row>
    <row r="22" spans="1:11" ht="12.75" customHeight="1">
      <c r="A22">
        <v>14</v>
      </c>
      <c r="B22" t="s">
        <v>169</v>
      </c>
      <c r="C22" t="s">
        <v>167</v>
      </c>
      <c r="D22" t="s">
        <v>132</v>
      </c>
      <c r="E22" s="36">
        <v>15750</v>
      </c>
      <c r="F22" s="15">
        <v>89.877375</v>
      </c>
      <c r="G22" s="16">
        <v>0.0199</v>
      </c>
      <c r="H22" s="17"/>
      <c r="J22" s="16" t="s">
        <v>168</v>
      </c>
      <c r="K22" s="16">
        <v>0.009000000000000001</v>
      </c>
    </row>
    <row r="23" spans="1:11" ht="12.75" customHeight="1">
      <c r="A23">
        <v>15</v>
      </c>
      <c r="B23" t="s">
        <v>172</v>
      </c>
      <c r="C23" t="s">
        <v>170</v>
      </c>
      <c r="D23" t="s">
        <v>135</v>
      </c>
      <c r="E23" s="36">
        <v>16000</v>
      </c>
      <c r="F23" s="15">
        <v>89.472</v>
      </c>
      <c r="G23" s="16">
        <v>0.019799999999999998</v>
      </c>
      <c r="H23" s="17"/>
      <c r="J23" s="16" t="s">
        <v>171</v>
      </c>
      <c r="K23" s="16">
        <v>0.0083</v>
      </c>
    </row>
    <row r="24" spans="1:11" ht="12.75" customHeight="1">
      <c r="A24">
        <v>16</v>
      </c>
      <c r="B24" t="s">
        <v>175</v>
      </c>
      <c r="C24" t="s">
        <v>173</v>
      </c>
      <c r="D24" t="s">
        <v>144</v>
      </c>
      <c r="E24" s="36">
        <v>9750</v>
      </c>
      <c r="F24" s="15">
        <v>88.544625</v>
      </c>
      <c r="G24" s="16">
        <v>0.0196</v>
      </c>
      <c r="H24" s="17"/>
      <c r="J24" s="16" t="s">
        <v>174</v>
      </c>
      <c r="K24" s="16">
        <v>0.0069</v>
      </c>
    </row>
    <row r="25" spans="1:11" ht="12.75" customHeight="1">
      <c r="A25">
        <v>17</v>
      </c>
      <c r="B25" t="s">
        <v>177</v>
      </c>
      <c r="C25" t="s">
        <v>176</v>
      </c>
      <c r="D25" t="s">
        <v>132</v>
      </c>
      <c r="E25" s="36">
        <v>2850</v>
      </c>
      <c r="F25" s="15">
        <v>74.343675</v>
      </c>
      <c r="G25" s="16">
        <v>0.0165</v>
      </c>
      <c r="H25" s="17"/>
      <c r="J25" s="16" t="s">
        <v>107</v>
      </c>
      <c r="K25" s="16">
        <v>0.0002</v>
      </c>
    </row>
    <row r="26" spans="1:11" ht="12.75" customHeight="1">
      <c r="A26">
        <v>18</v>
      </c>
      <c r="B26" t="s">
        <v>178</v>
      </c>
      <c r="C26" t="s">
        <v>127</v>
      </c>
      <c r="D26" t="s">
        <v>143</v>
      </c>
      <c r="E26" s="36">
        <v>65500</v>
      </c>
      <c r="F26" s="15">
        <v>71.788</v>
      </c>
      <c r="G26" s="16">
        <v>0.0159</v>
      </c>
      <c r="H26" s="17"/>
      <c r="J26" s="16" t="s">
        <v>35</v>
      </c>
      <c r="K26" s="16">
        <v>0.0588</v>
      </c>
    </row>
    <row r="27" spans="1:11" ht="12.75" customHeight="1">
      <c r="A27">
        <v>19</v>
      </c>
      <c r="B27" t="s">
        <v>180</v>
      </c>
      <c r="C27" t="s">
        <v>179</v>
      </c>
      <c r="D27" t="s">
        <v>156</v>
      </c>
      <c r="E27" s="36">
        <v>3750</v>
      </c>
      <c r="F27" s="15">
        <v>66.14625</v>
      </c>
      <c r="G27" s="16">
        <v>0.0146</v>
      </c>
      <c r="H27" s="17"/>
      <c r="J27" s="16"/>
      <c r="K27" s="16"/>
    </row>
    <row r="28" spans="1:8" ht="12.75" customHeight="1">
      <c r="A28">
        <v>20</v>
      </c>
      <c r="B28" t="s">
        <v>182</v>
      </c>
      <c r="C28" t="s">
        <v>181</v>
      </c>
      <c r="D28" t="s">
        <v>138</v>
      </c>
      <c r="E28" s="36">
        <v>5000</v>
      </c>
      <c r="F28" s="15">
        <v>64.9775</v>
      </c>
      <c r="G28" s="16">
        <v>0.0144</v>
      </c>
      <c r="H28" s="17"/>
    </row>
    <row r="29" spans="1:8" ht="12.75" customHeight="1">
      <c r="A29">
        <v>21</v>
      </c>
      <c r="B29" t="s">
        <v>184</v>
      </c>
      <c r="C29" t="s">
        <v>183</v>
      </c>
      <c r="D29" t="s">
        <v>138</v>
      </c>
      <c r="E29" s="36">
        <v>3400</v>
      </c>
      <c r="F29" s="15">
        <v>60.061</v>
      </c>
      <c r="G29" s="16">
        <v>0.013300000000000001</v>
      </c>
      <c r="H29" s="17"/>
    </row>
    <row r="30" spans="1:8" ht="12.75" customHeight="1">
      <c r="A30">
        <v>22</v>
      </c>
      <c r="B30" t="s">
        <v>186</v>
      </c>
      <c r="C30" t="s">
        <v>185</v>
      </c>
      <c r="D30" t="s">
        <v>143</v>
      </c>
      <c r="E30" s="36">
        <v>11000</v>
      </c>
      <c r="F30" s="15">
        <v>52.6955</v>
      </c>
      <c r="G30" s="16">
        <v>0.011699999999999999</v>
      </c>
      <c r="H30" s="17"/>
    </row>
    <row r="31" spans="1:8" ht="12.75" customHeight="1">
      <c r="A31">
        <v>23</v>
      </c>
      <c r="B31" t="s">
        <v>188</v>
      </c>
      <c r="C31" t="s">
        <v>187</v>
      </c>
      <c r="D31" t="s">
        <v>162</v>
      </c>
      <c r="E31" s="36">
        <v>16000</v>
      </c>
      <c r="F31" s="15">
        <v>46.4</v>
      </c>
      <c r="G31" s="16">
        <v>0.0103</v>
      </c>
      <c r="H31" s="17"/>
    </row>
    <row r="32" spans="1:8" ht="12.75" customHeight="1">
      <c r="A32">
        <v>24</v>
      </c>
      <c r="B32" t="s">
        <v>190</v>
      </c>
      <c r="C32" t="s">
        <v>189</v>
      </c>
      <c r="D32" t="s">
        <v>165</v>
      </c>
      <c r="E32" s="36">
        <v>2616</v>
      </c>
      <c r="F32" s="15">
        <v>46.148856</v>
      </c>
      <c r="G32" s="16">
        <v>0.0102</v>
      </c>
      <c r="H32" s="17"/>
    </row>
    <row r="33" spans="1:8" ht="12.75" customHeight="1">
      <c r="A33">
        <v>25</v>
      </c>
      <c r="B33" t="s">
        <v>192</v>
      </c>
      <c r="C33" t="s">
        <v>191</v>
      </c>
      <c r="D33" t="s">
        <v>144</v>
      </c>
      <c r="E33" s="36">
        <v>8500</v>
      </c>
      <c r="F33" s="15">
        <v>45.37725</v>
      </c>
      <c r="G33" s="16">
        <v>0.01</v>
      </c>
      <c r="H33" s="17"/>
    </row>
    <row r="34" spans="1:8" ht="12.75" customHeight="1">
      <c r="A34">
        <v>26</v>
      </c>
      <c r="B34" t="s">
        <v>194</v>
      </c>
      <c r="C34" t="s">
        <v>193</v>
      </c>
      <c r="D34" t="s">
        <v>144</v>
      </c>
      <c r="E34" s="36">
        <v>10000</v>
      </c>
      <c r="F34" s="15">
        <v>45.325</v>
      </c>
      <c r="G34" s="16">
        <v>0.01</v>
      </c>
      <c r="H34" s="17"/>
    </row>
    <row r="35" spans="1:8" ht="12.75" customHeight="1">
      <c r="A35">
        <v>27</v>
      </c>
      <c r="B35" t="s">
        <v>196</v>
      </c>
      <c r="C35" t="s">
        <v>195</v>
      </c>
      <c r="D35" t="s">
        <v>144</v>
      </c>
      <c r="E35" s="36">
        <v>6000</v>
      </c>
      <c r="F35" s="15">
        <v>43.461</v>
      </c>
      <c r="G35" s="16">
        <v>0.0096</v>
      </c>
      <c r="H35" s="17"/>
    </row>
    <row r="36" spans="1:8" ht="12.75" customHeight="1">
      <c r="A36">
        <v>28</v>
      </c>
      <c r="B36" t="s">
        <v>198</v>
      </c>
      <c r="C36" t="s">
        <v>197</v>
      </c>
      <c r="D36" t="s">
        <v>168</v>
      </c>
      <c r="E36" s="36">
        <v>14000</v>
      </c>
      <c r="F36" s="15">
        <v>40.866</v>
      </c>
      <c r="G36" s="16">
        <v>0.009000000000000001</v>
      </c>
      <c r="H36" s="17"/>
    </row>
    <row r="37" spans="1:8" ht="12.75" customHeight="1">
      <c r="A37">
        <v>29</v>
      </c>
      <c r="B37" t="s">
        <v>200</v>
      </c>
      <c r="C37" t="s">
        <v>199</v>
      </c>
      <c r="D37" t="s">
        <v>156</v>
      </c>
      <c r="E37" s="36">
        <v>4000</v>
      </c>
      <c r="F37" s="15">
        <v>37.768</v>
      </c>
      <c r="G37" s="16">
        <v>0.0084</v>
      </c>
      <c r="H37" s="17"/>
    </row>
    <row r="38" spans="1:8" ht="12.75" customHeight="1">
      <c r="A38">
        <v>30</v>
      </c>
      <c r="B38" t="s">
        <v>202</v>
      </c>
      <c r="C38" t="s">
        <v>201</v>
      </c>
      <c r="D38" t="s">
        <v>171</v>
      </c>
      <c r="E38" s="36">
        <v>13000</v>
      </c>
      <c r="F38" s="15">
        <v>37.557</v>
      </c>
      <c r="G38" s="16">
        <v>0.0083</v>
      </c>
      <c r="H38" s="17"/>
    </row>
    <row r="39" spans="1:8" ht="12.75" customHeight="1">
      <c r="A39">
        <v>31</v>
      </c>
      <c r="B39" t="s">
        <v>204</v>
      </c>
      <c r="C39" t="s">
        <v>203</v>
      </c>
      <c r="D39" t="s">
        <v>135</v>
      </c>
      <c r="E39" s="36">
        <v>2000</v>
      </c>
      <c r="F39" s="15">
        <v>36.757</v>
      </c>
      <c r="G39" s="16">
        <v>0.008100000000000001</v>
      </c>
      <c r="H39" s="17"/>
    </row>
    <row r="40" spans="1:8" ht="12.75" customHeight="1">
      <c r="A40">
        <v>32</v>
      </c>
      <c r="B40" t="s">
        <v>206</v>
      </c>
      <c r="C40" t="s">
        <v>205</v>
      </c>
      <c r="D40" t="s">
        <v>174</v>
      </c>
      <c r="E40" s="36">
        <v>34000</v>
      </c>
      <c r="F40" s="15">
        <v>31.059</v>
      </c>
      <c r="G40" s="16">
        <v>0.0069</v>
      </c>
      <c r="H40" s="17"/>
    </row>
    <row r="41" spans="1:8" ht="12.75" customHeight="1">
      <c r="A41">
        <v>33</v>
      </c>
      <c r="B41" t="s">
        <v>208</v>
      </c>
      <c r="C41" t="s">
        <v>207</v>
      </c>
      <c r="D41" t="s">
        <v>138</v>
      </c>
      <c r="E41" s="36">
        <v>4125</v>
      </c>
      <c r="F41" s="15">
        <v>30.040313</v>
      </c>
      <c r="G41" s="16">
        <v>0.0067</v>
      </c>
      <c r="H41" s="17"/>
    </row>
    <row r="42" spans="1:8" ht="12.75" customHeight="1">
      <c r="A42">
        <v>34</v>
      </c>
      <c r="B42" t="s">
        <v>210</v>
      </c>
      <c r="C42" t="s">
        <v>209</v>
      </c>
      <c r="D42" t="s">
        <v>144</v>
      </c>
      <c r="E42" s="36">
        <v>12000</v>
      </c>
      <c r="F42" s="15">
        <v>25.332</v>
      </c>
      <c r="G42" s="16">
        <v>0.005600000000000001</v>
      </c>
      <c r="H42" s="17"/>
    </row>
    <row r="43" spans="1:8" ht="12.75" customHeight="1">
      <c r="A43">
        <v>35</v>
      </c>
      <c r="B43" t="s">
        <v>212</v>
      </c>
      <c r="C43" t="s">
        <v>211</v>
      </c>
      <c r="D43" t="s">
        <v>156</v>
      </c>
      <c r="E43" s="36">
        <v>5500</v>
      </c>
      <c r="F43" s="15">
        <v>20.702</v>
      </c>
      <c r="G43" s="16">
        <v>0.0046</v>
      </c>
      <c r="H43" s="17"/>
    </row>
    <row r="44" spans="3:9" ht="12.75" customHeight="1">
      <c r="C44" s="19" t="s">
        <v>53</v>
      </c>
      <c r="D44" s="19"/>
      <c r="E44" s="37"/>
      <c r="F44" s="20">
        <f>SUM(F9:F43)</f>
        <v>4249.305094</v>
      </c>
      <c r="G44" s="21">
        <f>SUM(G9:G43)</f>
        <v>0.9410000000000001</v>
      </c>
      <c r="H44" s="22"/>
      <c r="I44" s="30"/>
    </row>
    <row r="45" spans="6:8" ht="12.75" customHeight="1">
      <c r="F45" s="15"/>
      <c r="G45" s="16"/>
      <c r="H45" s="17"/>
    </row>
    <row r="46" spans="3:8" ht="12.75" customHeight="1">
      <c r="C46" s="1" t="s">
        <v>82</v>
      </c>
      <c r="F46" s="15"/>
      <c r="G46" s="16"/>
      <c r="H46" s="17"/>
    </row>
    <row r="47" spans="3:8" ht="12.75" customHeight="1">
      <c r="C47" s="1" t="s">
        <v>83</v>
      </c>
      <c r="F47" s="15"/>
      <c r="G47" s="16"/>
      <c r="H47" s="17"/>
    </row>
    <row r="48" spans="1:8" ht="12.75" customHeight="1">
      <c r="A48">
        <v>36</v>
      </c>
      <c r="B48" t="s">
        <v>214</v>
      </c>
      <c r="C48" t="s">
        <v>213</v>
      </c>
      <c r="D48" t="s">
        <v>107</v>
      </c>
      <c r="E48" s="36">
        <v>98400</v>
      </c>
      <c r="F48" s="15">
        <v>0.983062</v>
      </c>
      <c r="G48" s="16">
        <v>0.0002</v>
      </c>
      <c r="H48" s="17">
        <v>41722</v>
      </c>
    </row>
    <row r="49" spans="3:9" ht="12.75" customHeight="1">
      <c r="C49" s="19" t="s">
        <v>53</v>
      </c>
      <c r="D49" s="19"/>
      <c r="E49" s="37"/>
      <c r="F49" s="20">
        <f>SUM(F48:F48)</f>
        <v>0.983062</v>
      </c>
      <c r="G49" s="21">
        <f>SUM(G48:G48)</f>
        <v>0.0002</v>
      </c>
      <c r="H49" s="22"/>
      <c r="I49" s="30"/>
    </row>
    <row r="50" spans="6:8" ht="12.75" customHeight="1">
      <c r="F50" s="15"/>
      <c r="G50" s="16"/>
      <c r="H50" s="17"/>
    </row>
    <row r="51" spans="3:8" ht="12.75" customHeight="1">
      <c r="C51" s="1" t="s">
        <v>92</v>
      </c>
      <c r="F51" s="15">
        <v>103.835889</v>
      </c>
      <c r="G51" s="16">
        <v>0.023</v>
      </c>
      <c r="H51" s="17"/>
    </row>
    <row r="52" spans="3:9" ht="12.75" customHeight="1">
      <c r="C52" s="19" t="s">
        <v>53</v>
      </c>
      <c r="D52" s="19"/>
      <c r="E52" s="37"/>
      <c r="F52" s="20">
        <f>SUM(F51:F51)</f>
        <v>103.835889</v>
      </c>
      <c r="G52" s="21">
        <f>SUM(G51:G51)</f>
        <v>0.023</v>
      </c>
      <c r="H52" s="22"/>
      <c r="I52" s="30"/>
    </row>
    <row r="53" spans="6:8" ht="12.75" customHeight="1">
      <c r="F53" s="15"/>
      <c r="G53" s="16"/>
      <c r="H53" s="17"/>
    </row>
    <row r="54" spans="3:8" ht="12.75" customHeight="1">
      <c r="C54" s="1" t="s">
        <v>93</v>
      </c>
      <c r="F54" s="15"/>
      <c r="G54" s="16"/>
      <c r="H54" s="17"/>
    </row>
    <row r="55" spans="3:8" ht="12.75" customHeight="1">
      <c r="C55" s="1" t="s">
        <v>94</v>
      </c>
      <c r="F55" s="15">
        <v>161.766465</v>
      </c>
      <c r="G55" s="16">
        <v>0.0358</v>
      </c>
      <c r="H55" s="17"/>
    </row>
    <row r="56" spans="3:9" ht="12.75" customHeight="1">
      <c r="C56" s="19" t="s">
        <v>53</v>
      </c>
      <c r="D56" s="19"/>
      <c r="E56" s="37"/>
      <c r="F56" s="20">
        <f>SUM(F55:F55)</f>
        <v>161.766465</v>
      </c>
      <c r="G56" s="21">
        <f>SUM(G55:G55)</f>
        <v>0.0358</v>
      </c>
      <c r="H56" s="22"/>
      <c r="I56" s="30"/>
    </row>
    <row r="57" spans="3:9" ht="12.75" customHeight="1">
      <c r="C57" s="23" t="s">
        <v>95</v>
      </c>
      <c r="D57" s="23"/>
      <c r="E57" s="38"/>
      <c r="F57" s="24">
        <f>SUM(F44,F49,F52,F56)</f>
        <v>4515.89051</v>
      </c>
      <c r="G57" s="25">
        <f>SUM(G44,G49,G52,G56)</f>
        <v>1</v>
      </c>
      <c r="H57" s="26"/>
      <c r="I57" s="31"/>
    </row>
    <row r="58" ht="12.75" customHeight="1"/>
    <row r="59" ht="12.75" customHeight="1">
      <c r="C59" s="1" t="s">
        <v>375</v>
      </c>
    </row>
    <row r="60" ht="12.75" customHeight="1">
      <c r="C60" s="1" t="s">
        <v>376</v>
      </c>
    </row>
    <row r="61" ht="12.75" customHeight="1">
      <c r="C61" s="1" t="s">
        <v>96</v>
      </c>
    </row>
    <row r="62" ht="12.75" customHeight="1"/>
    <row r="63" ht="12.75" customHeight="1"/>
    <row r="64" spans="3:11" ht="12.75" customHeight="1">
      <c r="C64" s="56" t="s">
        <v>378</v>
      </c>
      <c r="D64" s="57"/>
      <c r="E64" s="56"/>
      <c r="F64" s="58"/>
      <c r="G64" s="59"/>
      <c r="H64" s="60"/>
      <c r="I64" s="56"/>
      <c r="K64" s="16"/>
    </row>
    <row r="65" spans="3:11" ht="12.75" customHeight="1">
      <c r="C65" s="56" t="s">
        <v>409</v>
      </c>
      <c r="D65" s="57" t="s">
        <v>410</v>
      </c>
      <c r="E65" s="56"/>
      <c r="F65" s="58"/>
      <c r="G65" s="59"/>
      <c r="H65" s="60"/>
      <c r="I65" s="56"/>
      <c r="K65" s="16"/>
    </row>
    <row r="66" spans="3:11" ht="12.75" customHeight="1">
      <c r="C66" s="42" t="s">
        <v>482</v>
      </c>
      <c r="D66" s="57"/>
      <c r="E66" s="56"/>
      <c r="F66" s="58"/>
      <c r="G66" s="59"/>
      <c r="H66" s="60"/>
      <c r="I66" s="56"/>
      <c r="K66" s="16"/>
    </row>
    <row r="67" spans="3:11" ht="12.75" customHeight="1">
      <c r="C67" s="61" t="s">
        <v>411</v>
      </c>
      <c r="D67" s="62">
        <v>9.51</v>
      </c>
      <c r="E67"/>
      <c r="F67" s="63"/>
      <c r="G67" s="59"/>
      <c r="H67" s="60"/>
      <c r="I67" s="56"/>
      <c r="K67" s="16"/>
    </row>
    <row r="68" spans="3:11" ht="12.75" customHeight="1">
      <c r="C68" s="61" t="s">
        <v>412</v>
      </c>
      <c r="D68" s="62">
        <v>9.51</v>
      </c>
      <c r="E68"/>
      <c r="F68" s="63"/>
      <c r="G68" s="59"/>
      <c r="H68" s="60"/>
      <c r="I68" s="56"/>
      <c r="K68" s="16"/>
    </row>
    <row r="69" spans="3:11" ht="12.75" customHeight="1">
      <c r="C69" s="61" t="s">
        <v>413</v>
      </c>
      <c r="D69" s="62">
        <v>9.55</v>
      </c>
      <c r="E69"/>
      <c r="F69" s="63"/>
      <c r="G69" s="59"/>
      <c r="H69" s="60"/>
      <c r="I69" s="56"/>
      <c r="K69" s="16"/>
    </row>
    <row r="70" spans="3:11" ht="12.75" customHeight="1">
      <c r="C70" s="61" t="s">
        <v>414</v>
      </c>
      <c r="D70" s="62">
        <v>9.55</v>
      </c>
      <c r="E70"/>
      <c r="F70" s="63"/>
      <c r="G70" s="59"/>
      <c r="H70" s="60"/>
      <c r="I70" s="56"/>
      <c r="K70" s="16"/>
    </row>
    <row r="71" spans="3:11" ht="12.75" customHeight="1">
      <c r="C71" s="43" t="s">
        <v>481</v>
      </c>
      <c r="D71" s="64"/>
      <c r="E71" s="64"/>
      <c r="F71" s="65"/>
      <c r="G71" s="66"/>
      <c r="H71" s="60"/>
      <c r="I71" s="64"/>
      <c r="K71" s="16"/>
    </row>
    <row r="72" spans="3:11" ht="12.75" customHeight="1">
      <c r="C72" s="61" t="s">
        <v>411</v>
      </c>
      <c r="D72" s="62">
        <v>9.76</v>
      </c>
      <c r="E72" s="64"/>
      <c r="F72" s="58"/>
      <c r="G72" s="59"/>
      <c r="H72" s="60"/>
      <c r="I72" s="56"/>
      <c r="K72" s="16"/>
    </row>
    <row r="73" spans="3:11" ht="12.75" customHeight="1">
      <c r="C73" s="61" t="s">
        <v>412</v>
      </c>
      <c r="D73" s="62">
        <v>9.76</v>
      </c>
      <c r="E73" s="64"/>
      <c r="F73" s="58"/>
      <c r="G73" s="59"/>
      <c r="H73" s="60"/>
      <c r="I73" s="56"/>
      <c r="K73" s="16"/>
    </row>
    <row r="74" spans="3:11" ht="12.75" customHeight="1">
      <c r="C74" s="61" t="s">
        <v>413</v>
      </c>
      <c r="D74" s="62">
        <v>9.81</v>
      </c>
      <c r="E74" s="64"/>
      <c r="F74" s="58"/>
      <c r="G74" s="59"/>
      <c r="H74" s="60"/>
      <c r="I74" s="56"/>
      <c r="K74" s="16"/>
    </row>
    <row r="75" spans="3:11" ht="12.75" customHeight="1">
      <c r="C75" s="61" t="s">
        <v>414</v>
      </c>
      <c r="D75" s="62">
        <v>9.81</v>
      </c>
      <c r="E75" s="64"/>
      <c r="F75" s="58"/>
      <c r="G75" s="59"/>
      <c r="H75" s="60"/>
      <c r="I75" s="56"/>
      <c r="K75" s="16"/>
    </row>
    <row r="76" spans="3:11" ht="12.75" customHeight="1">
      <c r="C76" s="61"/>
      <c r="D76" s="67"/>
      <c r="E76" s="64"/>
      <c r="F76" s="58"/>
      <c r="G76" s="59"/>
      <c r="H76" s="60"/>
      <c r="I76" s="56"/>
      <c r="K76" s="16"/>
    </row>
    <row r="77" spans="3:11" ht="12.75" customHeight="1">
      <c r="C77" s="56" t="s">
        <v>391</v>
      </c>
      <c r="D77" s="68"/>
      <c r="E77" s="64"/>
      <c r="F77" s="58"/>
      <c r="G77" s="59"/>
      <c r="H77" s="60"/>
      <c r="I77" s="56"/>
      <c r="K77" s="16"/>
    </row>
    <row r="78" spans="3:11" ht="12.75" customHeight="1">
      <c r="C78" s="69" t="s">
        <v>483</v>
      </c>
      <c r="D78" s="64"/>
      <c r="E78" s="69"/>
      <c r="F78" s="64"/>
      <c r="G78" s="64"/>
      <c r="H78" s="64"/>
      <c r="I78" s="64"/>
      <c r="J78" s="70"/>
      <c r="K78" s="71"/>
    </row>
    <row r="79" spans="3:11" ht="12.75" customHeight="1">
      <c r="C79" s="72" t="s">
        <v>415</v>
      </c>
      <c r="D79" s="72" t="s">
        <v>416</v>
      </c>
      <c r="E79" s="72" t="s">
        <v>417</v>
      </c>
      <c r="F79" s="72" t="s">
        <v>418</v>
      </c>
      <c r="G79" s="72" t="s">
        <v>419</v>
      </c>
      <c r="H79" s="72" t="s">
        <v>420</v>
      </c>
      <c r="I79" s="72" t="s">
        <v>421</v>
      </c>
      <c r="J79" s="70"/>
      <c r="K79" s="71"/>
    </row>
    <row r="80" spans="3:11" ht="12.75" customHeight="1">
      <c r="C80" s="64" t="s">
        <v>422</v>
      </c>
      <c r="D80" s="73" t="s">
        <v>410</v>
      </c>
      <c r="E80" s="73" t="s">
        <v>410</v>
      </c>
      <c r="F80" s="73" t="s">
        <v>410</v>
      </c>
      <c r="G80" s="73" t="s">
        <v>410</v>
      </c>
      <c r="H80" s="73" t="s">
        <v>410</v>
      </c>
      <c r="I80" s="73" t="s">
        <v>410</v>
      </c>
      <c r="J80" s="70"/>
      <c r="K80" s="71"/>
    </row>
    <row r="81" spans="3:11" ht="12.75" customHeight="1">
      <c r="C81" s="64" t="s">
        <v>423</v>
      </c>
      <c r="D81" s="73" t="s">
        <v>410</v>
      </c>
      <c r="E81" s="73" t="s">
        <v>410</v>
      </c>
      <c r="F81" s="73" t="s">
        <v>410</v>
      </c>
      <c r="G81" s="73" t="s">
        <v>410</v>
      </c>
      <c r="H81" s="73" t="s">
        <v>410</v>
      </c>
      <c r="I81" s="73" t="s">
        <v>410</v>
      </c>
      <c r="J81" s="70"/>
      <c r="K81" s="71"/>
    </row>
    <row r="82" spans="3:11" ht="12.75" customHeight="1">
      <c r="C82" s="74"/>
      <c r="D82" s="67"/>
      <c r="E82" s="64"/>
      <c r="F82" s="65"/>
      <c r="G82" s="66"/>
      <c r="H82" s="64"/>
      <c r="I82" s="64"/>
      <c r="J82" s="70"/>
      <c r="K82" s="71"/>
    </row>
    <row r="83" spans="3:11" ht="12.75" customHeight="1">
      <c r="C83" s="69" t="s">
        <v>484</v>
      </c>
      <c r="D83" s="64"/>
      <c r="E83" s="64"/>
      <c r="F83" s="64"/>
      <c r="G83" s="64"/>
      <c r="H83" s="64"/>
      <c r="I83" s="64"/>
      <c r="J83" s="70"/>
      <c r="K83" s="71"/>
    </row>
    <row r="84" spans="3:11" ht="12.75" customHeight="1">
      <c r="C84" s="72" t="s">
        <v>415</v>
      </c>
      <c r="D84" s="72" t="s">
        <v>416</v>
      </c>
      <c r="E84" s="72" t="s">
        <v>424</v>
      </c>
      <c r="F84" s="72" t="s">
        <v>425</v>
      </c>
      <c r="G84" s="72" t="s">
        <v>426</v>
      </c>
      <c r="H84" s="72" t="s">
        <v>427</v>
      </c>
      <c r="I84" s="64"/>
      <c r="J84" s="70"/>
      <c r="K84" s="71"/>
    </row>
    <row r="85" spans="3:11" ht="12.75" customHeight="1">
      <c r="C85" s="75" t="s">
        <v>422</v>
      </c>
      <c r="D85" s="76" t="s">
        <v>129</v>
      </c>
      <c r="E85" s="94">
        <v>60</v>
      </c>
      <c r="F85" s="94">
        <v>60</v>
      </c>
      <c r="G85" s="77">
        <v>7016799</v>
      </c>
      <c r="H85" s="77">
        <v>57798</v>
      </c>
      <c r="I85" s="78"/>
      <c r="J85" s="70"/>
      <c r="K85" s="71"/>
    </row>
    <row r="86" spans="3:11" ht="12.75" customHeight="1">
      <c r="C86" s="75" t="s">
        <v>423</v>
      </c>
      <c r="D86" s="76" t="s">
        <v>410</v>
      </c>
      <c r="E86" s="76" t="s">
        <v>410</v>
      </c>
      <c r="F86" s="76" t="s">
        <v>410</v>
      </c>
      <c r="G86" s="76" t="s">
        <v>410</v>
      </c>
      <c r="H86" s="76" t="s">
        <v>410</v>
      </c>
      <c r="I86" s="79"/>
      <c r="J86" s="70"/>
      <c r="K86" s="71"/>
    </row>
    <row r="87" spans="3:11" ht="12.75" customHeight="1">
      <c r="C87" s="80"/>
      <c r="D87" s="81"/>
      <c r="E87" s="81"/>
      <c r="F87" s="81"/>
      <c r="G87" s="80"/>
      <c r="H87" s="82"/>
      <c r="I87" s="78"/>
      <c r="J87" s="70"/>
      <c r="K87" s="71"/>
    </row>
    <row r="88" spans="3:11" ht="12.75" customHeight="1">
      <c r="C88" s="69" t="s">
        <v>485</v>
      </c>
      <c r="D88" s="64"/>
      <c r="E88" s="69"/>
      <c r="F88" s="64"/>
      <c r="G88" s="64"/>
      <c r="H88" s="64"/>
      <c r="I88" s="64"/>
      <c r="J88" s="70"/>
      <c r="K88" s="71"/>
    </row>
    <row r="89" spans="3:11" ht="12.75" customHeight="1">
      <c r="C89" s="72" t="s">
        <v>415</v>
      </c>
      <c r="D89" s="72" t="s">
        <v>416</v>
      </c>
      <c r="E89" s="72" t="s">
        <v>417</v>
      </c>
      <c r="F89" s="83" t="s">
        <v>428</v>
      </c>
      <c r="G89" s="72" t="s">
        <v>429</v>
      </c>
      <c r="H89" s="72" t="s">
        <v>430</v>
      </c>
      <c r="I89" s="64"/>
      <c r="J89" s="70"/>
      <c r="K89" s="71"/>
    </row>
    <row r="90" spans="3:11" ht="12.75" customHeight="1">
      <c r="C90" s="64" t="s">
        <v>422</v>
      </c>
      <c r="D90" s="73" t="s">
        <v>410</v>
      </c>
      <c r="E90" s="73" t="s">
        <v>410</v>
      </c>
      <c r="F90" s="73" t="s">
        <v>410</v>
      </c>
      <c r="G90" s="73" t="s">
        <v>410</v>
      </c>
      <c r="H90" s="73" t="s">
        <v>410</v>
      </c>
      <c r="I90" s="64"/>
      <c r="J90" s="70"/>
      <c r="K90" s="71"/>
    </row>
    <row r="91" spans="3:11" ht="12.75" customHeight="1">
      <c r="C91" s="64" t="s">
        <v>423</v>
      </c>
      <c r="D91" s="73" t="s">
        <v>410</v>
      </c>
      <c r="E91" s="73" t="s">
        <v>410</v>
      </c>
      <c r="F91" s="73" t="s">
        <v>410</v>
      </c>
      <c r="G91" s="73" t="s">
        <v>410</v>
      </c>
      <c r="H91" s="73" t="s">
        <v>410</v>
      </c>
      <c r="I91" s="64"/>
      <c r="J91" s="70"/>
      <c r="K91" s="71"/>
    </row>
    <row r="92" spans="3:11" ht="12.75" customHeight="1">
      <c r="C92" s="80"/>
      <c r="D92" s="81"/>
      <c r="E92" s="81"/>
      <c r="F92" s="81"/>
      <c r="G92" s="80"/>
      <c r="H92" s="82"/>
      <c r="I92" s="64"/>
      <c r="J92" s="70"/>
      <c r="K92" s="71"/>
    </row>
    <row r="93" spans="3:11" ht="12.75" customHeight="1">
      <c r="C93" s="69" t="s">
        <v>486</v>
      </c>
      <c r="D93" s="64"/>
      <c r="E93" s="84"/>
      <c r="F93" s="64"/>
      <c r="G93" s="64"/>
      <c r="H93" s="82"/>
      <c r="I93" s="64"/>
      <c r="J93" s="70"/>
      <c r="K93" s="71"/>
    </row>
    <row r="94" spans="3:11" ht="12.75" customHeight="1">
      <c r="C94" s="72" t="s">
        <v>415</v>
      </c>
      <c r="D94" s="72" t="s">
        <v>416</v>
      </c>
      <c r="E94" s="72" t="s">
        <v>431</v>
      </c>
      <c r="F94" s="85" t="s">
        <v>432</v>
      </c>
      <c r="G94" s="72" t="s">
        <v>433</v>
      </c>
      <c r="H94" s="72" t="s">
        <v>427</v>
      </c>
      <c r="I94" s="64"/>
      <c r="J94" s="70"/>
      <c r="K94" s="71"/>
    </row>
    <row r="95" spans="3:11" ht="12.75">
      <c r="C95" s="75" t="s">
        <v>422</v>
      </c>
      <c r="D95" s="76" t="s">
        <v>410</v>
      </c>
      <c r="E95" s="76" t="s">
        <v>410</v>
      </c>
      <c r="F95" s="76" t="s">
        <v>410</v>
      </c>
      <c r="G95" s="76" t="s">
        <v>410</v>
      </c>
      <c r="H95" s="76" t="s">
        <v>410</v>
      </c>
      <c r="I95" s="78"/>
      <c r="J95" s="70"/>
      <c r="K95" s="71"/>
    </row>
    <row r="96" spans="3:11" ht="12.75">
      <c r="C96" s="75" t="s">
        <v>423</v>
      </c>
      <c r="D96" s="76" t="s">
        <v>129</v>
      </c>
      <c r="E96" s="76" t="s">
        <v>434</v>
      </c>
      <c r="F96" s="94">
        <v>25</v>
      </c>
      <c r="G96" s="77">
        <v>360350</v>
      </c>
      <c r="H96" s="77">
        <v>-360350</v>
      </c>
      <c r="I96" s="78"/>
      <c r="J96" s="70"/>
      <c r="K96" s="71"/>
    </row>
    <row r="97" spans="3:11" ht="12.75">
      <c r="C97" s="64"/>
      <c r="D97" s="86"/>
      <c r="E97" s="87"/>
      <c r="F97" s="88"/>
      <c r="G97" s="86"/>
      <c r="H97" s="86"/>
      <c r="I97" s="64"/>
      <c r="K97" s="16"/>
    </row>
    <row r="98" spans="3:11" ht="12.75">
      <c r="C98" s="64" t="s">
        <v>408</v>
      </c>
      <c r="D98" s="73" t="s">
        <v>410</v>
      </c>
      <c r="E98" s="64"/>
      <c r="F98" s="58"/>
      <c r="G98" s="59"/>
      <c r="H98" s="60"/>
      <c r="I98" s="56"/>
      <c r="K98" s="16"/>
    </row>
    <row r="99" spans="3:11" ht="12.75">
      <c r="C99" s="56" t="s">
        <v>435</v>
      </c>
      <c r="D99" s="73" t="s">
        <v>410</v>
      </c>
      <c r="E99" s="64"/>
      <c r="F99" s="58"/>
      <c r="G99" s="59"/>
      <c r="H99" s="60"/>
      <c r="I99" s="56"/>
      <c r="K99" s="16"/>
    </row>
    <row r="100" spans="3:11" ht="12.75">
      <c r="C100" s="64" t="s">
        <v>436</v>
      </c>
      <c r="D100" s="89">
        <v>1.8</v>
      </c>
      <c r="E100" s="64"/>
      <c r="F100" s="58"/>
      <c r="G100" s="59"/>
      <c r="H100" s="60"/>
      <c r="I100" s="56"/>
      <c r="K100" s="16"/>
    </row>
    <row r="101" spans="3:11" ht="12.75">
      <c r="C101" s="64" t="s">
        <v>437</v>
      </c>
      <c r="D101" s="64"/>
      <c r="E101" s="64"/>
      <c r="F101" s="58"/>
      <c r="G101" s="59"/>
      <c r="H101" s="60"/>
      <c r="I101" s="56"/>
      <c r="K101" s="16"/>
    </row>
    <row r="102" spans="3:11" ht="12.75">
      <c r="C102" s="90" t="s">
        <v>396</v>
      </c>
      <c r="D102" s="91" t="s">
        <v>438</v>
      </c>
      <c r="E102" s="91" t="s">
        <v>439</v>
      </c>
      <c r="F102" s="58"/>
      <c r="G102" s="59"/>
      <c r="H102" s="60"/>
      <c r="I102" s="56"/>
      <c r="K102" s="16"/>
    </row>
    <row r="103" spans="3:11" ht="12.75">
      <c r="C103" s="61" t="s">
        <v>440</v>
      </c>
      <c r="D103" s="92" t="s">
        <v>441</v>
      </c>
      <c r="E103" s="92" t="s">
        <v>441</v>
      </c>
      <c r="F103" s="58"/>
      <c r="G103" s="59"/>
      <c r="H103" s="60"/>
      <c r="I103" s="56"/>
      <c r="K103" s="16"/>
    </row>
    <row r="104" spans="3:11" ht="12.75">
      <c r="C104" s="61" t="s">
        <v>442</v>
      </c>
      <c r="D104" s="92" t="s">
        <v>441</v>
      </c>
      <c r="E104" s="92" t="s">
        <v>441</v>
      </c>
      <c r="F104" s="58"/>
      <c r="G104" s="59"/>
      <c r="H104" s="60"/>
      <c r="I104" s="56"/>
      <c r="K104" s="16"/>
    </row>
    <row r="105" spans="3:11" ht="12.75">
      <c r="C105" s="64" t="s">
        <v>443</v>
      </c>
      <c r="D105" s="64"/>
      <c r="E105" s="64"/>
      <c r="F105" s="58"/>
      <c r="G105" s="59"/>
      <c r="H105" s="60"/>
      <c r="I105" s="56"/>
      <c r="K105" s="16"/>
    </row>
    <row r="106" spans="3:11" ht="12.75">
      <c r="C106" s="64" t="s">
        <v>399</v>
      </c>
      <c r="D106" s="56"/>
      <c r="E106" s="56"/>
      <c r="F106" s="56"/>
      <c r="G106" s="59"/>
      <c r="H106" s="60"/>
      <c r="I106" s="56"/>
      <c r="K106" s="16"/>
    </row>
    <row r="107" spans="3:11" ht="12.75">
      <c r="C107" s="86"/>
      <c r="D107" s="86"/>
      <c r="E107" s="86"/>
      <c r="F107" s="86"/>
      <c r="G107" s="86"/>
      <c r="H107" s="86"/>
      <c r="I107" s="64"/>
      <c r="K107" s="16"/>
    </row>
    <row r="108" spans="5:11" ht="12.75">
      <c r="E108"/>
      <c r="K108" s="16"/>
    </row>
    <row r="109" spans="5:11" ht="12.75">
      <c r="E109"/>
      <c r="I109" s="70"/>
      <c r="K109" s="16"/>
    </row>
    <row r="110" spans="5:11" ht="12.75">
      <c r="E110"/>
      <c r="I110" s="70"/>
      <c r="K110" s="16"/>
    </row>
    <row r="111" ht="12.75">
      <c r="K111" s="40"/>
    </row>
    <row r="112" ht="12.75">
      <c r="K112" s="40"/>
    </row>
    <row r="113" ht="12.75">
      <c r="K113" s="40"/>
    </row>
    <row r="114" ht="12.75">
      <c r="K114" s="4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38.421875" style="0" customWidth="1"/>
    <col min="4" max="4" width="22.421875" style="0" customWidth="1"/>
    <col min="5" max="5" width="14.14062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0" customWidth="1"/>
    <col min="12" max="12" width="15.28125" style="28" customWidth="1"/>
  </cols>
  <sheetData>
    <row r="1" spans="1:8" ht="18.75">
      <c r="A1" s="3"/>
      <c r="B1" s="3"/>
      <c r="C1" s="139" t="s">
        <v>215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130</v>
      </c>
      <c r="F7" s="15"/>
      <c r="G7" s="16"/>
      <c r="H7" s="17"/>
    </row>
    <row r="8" spans="3:8" ht="12.75" customHeight="1">
      <c r="C8" s="1" t="s">
        <v>83</v>
      </c>
      <c r="F8" s="15"/>
      <c r="G8" s="16"/>
      <c r="H8" s="17"/>
    </row>
    <row r="9" spans="1:8" ht="12.75" customHeight="1">
      <c r="A9">
        <v>1</v>
      </c>
      <c r="B9" t="s">
        <v>133</v>
      </c>
      <c r="C9" t="s">
        <v>131</v>
      </c>
      <c r="D9" t="s">
        <v>132</v>
      </c>
      <c r="E9" s="36">
        <v>67700</v>
      </c>
      <c r="F9" s="15">
        <v>217.89245</v>
      </c>
      <c r="G9" s="16">
        <v>0.0529</v>
      </c>
      <c r="H9" s="17"/>
    </row>
    <row r="10" spans="1:11" ht="12.75" customHeight="1">
      <c r="A10">
        <v>2</v>
      </c>
      <c r="B10" t="s">
        <v>136</v>
      </c>
      <c r="C10" t="s">
        <v>134</v>
      </c>
      <c r="D10" t="s">
        <v>135</v>
      </c>
      <c r="E10" s="36">
        <v>6050</v>
      </c>
      <c r="F10" s="15">
        <v>210.881825</v>
      </c>
      <c r="G10" s="16">
        <v>0.0512</v>
      </c>
      <c r="H10" s="17"/>
      <c r="J10" s="18" t="s">
        <v>17</v>
      </c>
      <c r="K10" s="41" t="s">
        <v>18</v>
      </c>
    </row>
    <row r="11" spans="1:11" ht="12.75" customHeight="1">
      <c r="A11">
        <v>3</v>
      </c>
      <c r="B11" t="s">
        <v>142</v>
      </c>
      <c r="C11" t="s">
        <v>140</v>
      </c>
      <c r="D11" t="s">
        <v>141</v>
      </c>
      <c r="E11" s="36">
        <v>20000</v>
      </c>
      <c r="F11" s="15">
        <v>179.04</v>
      </c>
      <c r="G11" s="16">
        <v>0.0435</v>
      </c>
      <c r="H11" s="17"/>
      <c r="J11" s="16" t="s">
        <v>27</v>
      </c>
      <c r="K11" s="40">
        <v>0.1821</v>
      </c>
    </row>
    <row r="12" spans="1:11" ht="12.75" customHeight="1">
      <c r="A12">
        <v>4</v>
      </c>
      <c r="B12" t="s">
        <v>139</v>
      </c>
      <c r="C12" t="s">
        <v>137</v>
      </c>
      <c r="D12" t="s">
        <v>138</v>
      </c>
      <c r="E12" s="36">
        <v>15270</v>
      </c>
      <c r="F12" s="15">
        <v>167.779125</v>
      </c>
      <c r="G12" s="16">
        <v>0.0408</v>
      </c>
      <c r="H12" s="17"/>
      <c r="J12" s="16" t="s">
        <v>135</v>
      </c>
      <c r="K12" s="40">
        <v>0.1341</v>
      </c>
    </row>
    <row r="13" spans="1:11" ht="12.75" customHeight="1">
      <c r="A13">
        <v>5</v>
      </c>
      <c r="B13" t="s">
        <v>145</v>
      </c>
      <c r="C13" t="s">
        <v>86</v>
      </c>
      <c r="D13" t="s">
        <v>143</v>
      </c>
      <c r="E13" s="36">
        <v>20560</v>
      </c>
      <c r="F13" s="15">
        <v>163.38004</v>
      </c>
      <c r="G13" s="16">
        <v>0.0397</v>
      </c>
      <c r="H13" s="17"/>
      <c r="J13" s="16" t="s">
        <v>16</v>
      </c>
      <c r="K13" s="40">
        <v>0.1198</v>
      </c>
    </row>
    <row r="14" spans="1:11" ht="12.75" customHeight="1">
      <c r="A14">
        <v>6</v>
      </c>
      <c r="B14" t="s">
        <v>147</v>
      </c>
      <c r="C14" t="s">
        <v>146</v>
      </c>
      <c r="D14" t="s">
        <v>135</v>
      </c>
      <c r="E14" s="36">
        <v>6760</v>
      </c>
      <c r="F14" s="15">
        <v>146.83058</v>
      </c>
      <c r="G14" s="16">
        <v>0.035699999999999996</v>
      </c>
      <c r="H14" s="17"/>
      <c r="J14" s="16" t="s">
        <v>138</v>
      </c>
      <c r="K14" s="40">
        <v>0.09179999999999999</v>
      </c>
    </row>
    <row r="15" spans="1:11" ht="12.75" customHeight="1">
      <c r="A15">
        <v>7</v>
      </c>
      <c r="B15" t="s">
        <v>149</v>
      </c>
      <c r="C15" t="s">
        <v>148</v>
      </c>
      <c r="D15" t="s">
        <v>138</v>
      </c>
      <c r="E15" s="36">
        <v>19500</v>
      </c>
      <c r="F15" s="15">
        <v>129.84075</v>
      </c>
      <c r="G15" s="16">
        <v>0.0316</v>
      </c>
      <c r="H15" s="17"/>
      <c r="J15" s="16" t="s">
        <v>132</v>
      </c>
      <c r="K15" s="40">
        <v>0.0634</v>
      </c>
    </row>
    <row r="16" spans="1:11" ht="12.75" customHeight="1">
      <c r="A16">
        <v>8</v>
      </c>
      <c r="B16" t="s">
        <v>152</v>
      </c>
      <c r="C16" t="s">
        <v>150</v>
      </c>
      <c r="D16" t="s">
        <v>151</v>
      </c>
      <c r="E16" s="36">
        <v>28020</v>
      </c>
      <c r="F16" s="15">
        <v>92.53605</v>
      </c>
      <c r="G16" s="16">
        <v>0.0225</v>
      </c>
      <c r="H16" s="17"/>
      <c r="J16" s="16" t="s">
        <v>30</v>
      </c>
      <c r="K16" s="40">
        <v>0.060599999999999994</v>
      </c>
    </row>
    <row r="17" spans="1:11" ht="12.75" customHeight="1">
      <c r="A17">
        <v>9</v>
      </c>
      <c r="B17" t="s">
        <v>157</v>
      </c>
      <c r="C17" t="s">
        <v>155</v>
      </c>
      <c r="D17" t="s">
        <v>135</v>
      </c>
      <c r="E17" s="36">
        <v>6300</v>
      </c>
      <c r="F17" s="15">
        <v>79.54065</v>
      </c>
      <c r="G17" s="16">
        <v>0.019299999999999998</v>
      </c>
      <c r="H17" s="17"/>
      <c r="J17" s="16" t="s">
        <v>144</v>
      </c>
      <c r="K17" s="40">
        <v>0.053200000000000004</v>
      </c>
    </row>
    <row r="18" spans="1:11" ht="12.75" customHeight="1">
      <c r="A18">
        <v>10</v>
      </c>
      <c r="B18" t="s">
        <v>163</v>
      </c>
      <c r="C18" t="s">
        <v>161</v>
      </c>
      <c r="D18" t="s">
        <v>159</v>
      </c>
      <c r="E18" s="36">
        <v>6200</v>
      </c>
      <c r="F18" s="15">
        <v>66.3555</v>
      </c>
      <c r="G18" s="16">
        <v>0.0161</v>
      </c>
      <c r="H18" s="17"/>
      <c r="J18" s="16" t="s">
        <v>143</v>
      </c>
      <c r="K18" s="40">
        <v>0.053099999999999994</v>
      </c>
    </row>
    <row r="19" spans="1:11" ht="12.75" customHeight="1">
      <c r="A19">
        <v>11</v>
      </c>
      <c r="B19" t="s">
        <v>172</v>
      </c>
      <c r="C19" t="s">
        <v>170</v>
      </c>
      <c r="D19" t="s">
        <v>135</v>
      </c>
      <c r="E19" s="36">
        <v>11000</v>
      </c>
      <c r="F19" s="15">
        <v>61.512</v>
      </c>
      <c r="G19" s="16">
        <v>0.0149</v>
      </c>
      <c r="H19" s="17"/>
      <c r="J19" s="16" t="s">
        <v>141</v>
      </c>
      <c r="K19" s="40">
        <v>0.0435</v>
      </c>
    </row>
    <row r="20" spans="1:11" ht="12.75" customHeight="1">
      <c r="A20">
        <v>12</v>
      </c>
      <c r="B20" t="s">
        <v>166</v>
      </c>
      <c r="C20" t="s">
        <v>164</v>
      </c>
      <c r="D20" t="s">
        <v>144</v>
      </c>
      <c r="E20" s="36">
        <v>14880</v>
      </c>
      <c r="F20" s="15">
        <v>59.63904</v>
      </c>
      <c r="G20" s="16">
        <v>0.014499999999999999</v>
      </c>
      <c r="H20" s="17"/>
      <c r="J20" s="16" t="s">
        <v>216</v>
      </c>
      <c r="K20" s="40">
        <v>0.024300000000000002</v>
      </c>
    </row>
    <row r="21" spans="1:11" ht="12.75" customHeight="1">
      <c r="A21">
        <v>13</v>
      </c>
      <c r="B21" t="s">
        <v>160</v>
      </c>
      <c r="C21" t="s">
        <v>158</v>
      </c>
      <c r="D21" t="s">
        <v>144</v>
      </c>
      <c r="E21" s="36">
        <v>2240</v>
      </c>
      <c r="F21" s="15">
        <v>56.77504</v>
      </c>
      <c r="G21" s="16">
        <v>0.0138</v>
      </c>
      <c r="H21" s="17"/>
      <c r="J21" s="16" t="s">
        <v>151</v>
      </c>
      <c r="K21" s="40">
        <v>0.0225</v>
      </c>
    </row>
    <row r="22" spans="1:11" ht="12.75" customHeight="1">
      <c r="A22">
        <v>14</v>
      </c>
      <c r="B22" t="s">
        <v>178</v>
      </c>
      <c r="C22" t="s">
        <v>127</v>
      </c>
      <c r="D22" t="s">
        <v>143</v>
      </c>
      <c r="E22" s="36">
        <v>50240</v>
      </c>
      <c r="F22" s="15">
        <v>55.06304</v>
      </c>
      <c r="G22" s="16">
        <v>0.0134</v>
      </c>
      <c r="H22" s="17"/>
      <c r="J22" s="16" t="s">
        <v>159</v>
      </c>
      <c r="K22" s="40">
        <v>0.0161</v>
      </c>
    </row>
    <row r="23" spans="1:11" ht="12.75" customHeight="1">
      <c r="A23">
        <v>15</v>
      </c>
      <c r="B23" t="s">
        <v>204</v>
      </c>
      <c r="C23" t="s">
        <v>203</v>
      </c>
      <c r="D23" t="s">
        <v>135</v>
      </c>
      <c r="E23" s="36">
        <v>2900</v>
      </c>
      <c r="F23" s="15">
        <v>53.29765</v>
      </c>
      <c r="G23" s="16">
        <v>0.013000000000000001</v>
      </c>
      <c r="H23" s="17"/>
      <c r="J23" s="16" t="s">
        <v>156</v>
      </c>
      <c r="K23" s="40">
        <v>0.0159</v>
      </c>
    </row>
    <row r="24" spans="1:11" ht="12.75" customHeight="1">
      <c r="A24">
        <v>16</v>
      </c>
      <c r="B24" t="s">
        <v>175</v>
      </c>
      <c r="C24" t="s">
        <v>173</v>
      </c>
      <c r="D24" t="s">
        <v>144</v>
      </c>
      <c r="E24" s="36">
        <v>4850</v>
      </c>
      <c r="F24" s="15">
        <v>44.045275</v>
      </c>
      <c r="G24" s="16">
        <v>0.010700000000000001</v>
      </c>
      <c r="H24" s="17"/>
      <c r="J24" s="16" t="s">
        <v>165</v>
      </c>
      <c r="K24" s="40">
        <v>0.009000000000000001</v>
      </c>
    </row>
    <row r="25" spans="1:11" ht="12.75" customHeight="1">
      <c r="A25">
        <v>17</v>
      </c>
      <c r="B25" t="s">
        <v>177</v>
      </c>
      <c r="C25" t="s">
        <v>176</v>
      </c>
      <c r="D25" t="s">
        <v>132</v>
      </c>
      <c r="E25" s="36">
        <v>1650</v>
      </c>
      <c r="F25" s="15">
        <v>43.041075</v>
      </c>
      <c r="G25" s="16">
        <v>0.0105</v>
      </c>
      <c r="H25" s="17"/>
      <c r="J25" s="16" t="s">
        <v>162</v>
      </c>
      <c r="K25" s="40">
        <v>0.005699999999999999</v>
      </c>
    </row>
    <row r="26" spans="1:11" ht="12.75" customHeight="1">
      <c r="A26">
        <v>18</v>
      </c>
      <c r="B26" t="s">
        <v>154</v>
      </c>
      <c r="C26" t="s">
        <v>153</v>
      </c>
      <c r="D26" t="s">
        <v>144</v>
      </c>
      <c r="E26" s="36">
        <v>7500</v>
      </c>
      <c r="F26" s="15">
        <v>42.55875</v>
      </c>
      <c r="G26" s="16">
        <v>0.0103</v>
      </c>
      <c r="H26" s="17"/>
      <c r="J26" s="16" t="s">
        <v>171</v>
      </c>
      <c r="K26" s="40">
        <v>0.005600000000000001</v>
      </c>
    </row>
    <row r="27" spans="1:11" ht="12.75" customHeight="1">
      <c r="A27">
        <v>19</v>
      </c>
      <c r="B27" t="s">
        <v>190</v>
      </c>
      <c r="C27" t="s">
        <v>189</v>
      </c>
      <c r="D27" t="s">
        <v>165</v>
      </c>
      <c r="E27" s="36">
        <v>2100</v>
      </c>
      <c r="F27" s="15">
        <v>37.0461</v>
      </c>
      <c r="G27" s="16">
        <v>0.009000000000000001</v>
      </c>
      <c r="H27" s="17"/>
      <c r="J27" s="16" t="s">
        <v>174</v>
      </c>
      <c r="K27" s="40">
        <v>0.0037</v>
      </c>
    </row>
    <row r="28" spans="1:11" ht="12.75" customHeight="1">
      <c r="A28">
        <v>20</v>
      </c>
      <c r="B28" t="s">
        <v>180</v>
      </c>
      <c r="C28" t="s">
        <v>179</v>
      </c>
      <c r="D28" t="s">
        <v>156</v>
      </c>
      <c r="E28" s="36">
        <v>2000</v>
      </c>
      <c r="F28" s="15">
        <v>35.278</v>
      </c>
      <c r="G28" s="16">
        <v>0.0086</v>
      </c>
      <c r="H28" s="17"/>
      <c r="J28" s="16" t="s">
        <v>168</v>
      </c>
      <c r="K28" s="40">
        <v>0.0031</v>
      </c>
    </row>
    <row r="29" spans="1:11" ht="12.75" customHeight="1">
      <c r="A29">
        <v>21</v>
      </c>
      <c r="B29" t="s">
        <v>182</v>
      </c>
      <c r="C29" t="s">
        <v>181</v>
      </c>
      <c r="D29" t="s">
        <v>138</v>
      </c>
      <c r="E29" s="36">
        <v>2610</v>
      </c>
      <c r="F29" s="15">
        <v>33.918255</v>
      </c>
      <c r="G29" s="16">
        <v>0.008199999999999999</v>
      </c>
      <c r="H29" s="17"/>
      <c r="J29" s="16" t="s">
        <v>107</v>
      </c>
      <c r="K29" s="40">
        <v>0.0005</v>
      </c>
    </row>
    <row r="30" spans="1:11" ht="12.75" customHeight="1">
      <c r="A30">
        <v>22</v>
      </c>
      <c r="B30" t="s">
        <v>184</v>
      </c>
      <c r="C30" t="s">
        <v>183</v>
      </c>
      <c r="D30" t="s">
        <v>138</v>
      </c>
      <c r="E30" s="36">
        <v>1780</v>
      </c>
      <c r="F30" s="15">
        <v>31.4437</v>
      </c>
      <c r="G30" s="16">
        <v>0.0076</v>
      </c>
      <c r="H30" s="17"/>
      <c r="J30" s="16" t="s">
        <v>35</v>
      </c>
      <c r="K30" s="40">
        <v>0.092</v>
      </c>
    </row>
    <row r="31" spans="1:10" ht="12.75" customHeight="1">
      <c r="A31">
        <v>23</v>
      </c>
      <c r="B31" t="s">
        <v>188</v>
      </c>
      <c r="C31" t="s">
        <v>187</v>
      </c>
      <c r="D31" t="s">
        <v>162</v>
      </c>
      <c r="E31" s="36">
        <v>8070</v>
      </c>
      <c r="F31" s="15">
        <v>23.403</v>
      </c>
      <c r="G31" s="16">
        <v>0.005699999999999999</v>
      </c>
      <c r="H31" s="17"/>
      <c r="J31" s="16"/>
    </row>
    <row r="32" spans="1:8" ht="12.75" customHeight="1">
      <c r="A32">
        <v>24</v>
      </c>
      <c r="B32" t="s">
        <v>202</v>
      </c>
      <c r="C32" t="s">
        <v>201</v>
      </c>
      <c r="D32" t="s">
        <v>171</v>
      </c>
      <c r="E32" s="36">
        <v>8000</v>
      </c>
      <c r="F32" s="15">
        <v>23.112</v>
      </c>
      <c r="G32" s="16">
        <v>0.005600000000000001</v>
      </c>
      <c r="H32" s="17"/>
    </row>
    <row r="33" spans="1:8" ht="12.75" customHeight="1">
      <c r="A33">
        <v>25</v>
      </c>
      <c r="B33" t="s">
        <v>200</v>
      </c>
      <c r="C33" t="s">
        <v>199</v>
      </c>
      <c r="D33" t="s">
        <v>156</v>
      </c>
      <c r="E33" s="36">
        <v>2000</v>
      </c>
      <c r="F33" s="15">
        <v>18.884</v>
      </c>
      <c r="G33" s="16">
        <v>0.0046</v>
      </c>
      <c r="H33" s="17"/>
    </row>
    <row r="34" spans="1:8" ht="12.75" customHeight="1">
      <c r="A34">
        <v>26</v>
      </c>
      <c r="B34" t="s">
        <v>194</v>
      </c>
      <c r="C34" t="s">
        <v>193</v>
      </c>
      <c r="D34" t="s">
        <v>144</v>
      </c>
      <c r="E34" s="36">
        <v>3500</v>
      </c>
      <c r="F34" s="15">
        <v>15.86375</v>
      </c>
      <c r="G34" s="16">
        <v>0.0039000000000000003</v>
      </c>
      <c r="H34" s="17"/>
    </row>
    <row r="35" spans="1:8" ht="12.75" customHeight="1">
      <c r="A35">
        <v>27</v>
      </c>
      <c r="B35" t="s">
        <v>206</v>
      </c>
      <c r="C35" t="s">
        <v>205</v>
      </c>
      <c r="D35" t="s">
        <v>174</v>
      </c>
      <c r="E35" s="36">
        <v>16780</v>
      </c>
      <c r="F35" s="15">
        <v>15.32853</v>
      </c>
      <c r="G35" s="16">
        <v>0.0037</v>
      </c>
      <c r="H35" s="17"/>
    </row>
    <row r="36" spans="1:8" ht="12.75" customHeight="1">
      <c r="A36">
        <v>28</v>
      </c>
      <c r="B36" t="s">
        <v>208</v>
      </c>
      <c r="C36" t="s">
        <v>207</v>
      </c>
      <c r="D36" t="s">
        <v>138</v>
      </c>
      <c r="E36" s="36">
        <v>2055</v>
      </c>
      <c r="F36" s="15">
        <v>14.965538</v>
      </c>
      <c r="G36" s="16">
        <v>0.0036</v>
      </c>
      <c r="H36" s="17"/>
    </row>
    <row r="37" spans="1:8" ht="12.75" customHeight="1">
      <c r="A37">
        <v>29</v>
      </c>
      <c r="B37" t="s">
        <v>198</v>
      </c>
      <c r="C37" t="s">
        <v>197</v>
      </c>
      <c r="D37" t="s">
        <v>168</v>
      </c>
      <c r="E37" s="36">
        <v>4300</v>
      </c>
      <c r="F37" s="15">
        <v>12.5517</v>
      </c>
      <c r="G37" s="16">
        <v>0.0031</v>
      </c>
      <c r="H37" s="17"/>
    </row>
    <row r="38" spans="1:8" ht="12.75" customHeight="1">
      <c r="A38">
        <v>30</v>
      </c>
      <c r="B38" t="s">
        <v>212</v>
      </c>
      <c r="C38" t="s">
        <v>211</v>
      </c>
      <c r="D38" t="s">
        <v>156</v>
      </c>
      <c r="E38" s="36">
        <v>3000</v>
      </c>
      <c r="F38" s="15">
        <v>11.292</v>
      </c>
      <c r="G38" s="16">
        <v>0.0027</v>
      </c>
      <c r="H38" s="17"/>
    </row>
    <row r="39" spans="3:9" ht="12.75" customHeight="1">
      <c r="C39" s="19" t="s">
        <v>53</v>
      </c>
      <c r="D39" s="19"/>
      <c r="E39" s="37"/>
      <c r="F39" s="20">
        <f>SUM(F9:F38)</f>
        <v>2143.095413</v>
      </c>
      <c r="G39" s="21">
        <f>SUM(G9:G38)</f>
        <v>0.5207000000000002</v>
      </c>
      <c r="H39" s="22"/>
      <c r="I39" s="30"/>
    </row>
    <row r="40" spans="6:8" ht="12.75" customHeight="1">
      <c r="F40" s="15"/>
      <c r="G40" s="16"/>
      <c r="H40" s="17"/>
    </row>
    <row r="41" spans="3:8" ht="12.75" customHeight="1">
      <c r="C41" s="1" t="s">
        <v>10</v>
      </c>
      <c r="F41" s="15"/>
      <c r="G41" s="16"/>
      <c r="H41" s="17"/>
    </row>
    <row r="42" spans="3:8" ht="12.75" customHeight="1">
      <c r="C42" s="1" t="s">
        <v>11</v>
      </c>
      <c r="F42" s="15"/>
      <c r="G42" s="16"/>
      <c r="H42" s="17"/>
    </row>
    <row r="43" spans="1:8" ht="12.75" customHeight="1">
      <c r="A43">
        <v>31</v>
      </c>
      <c r="B43" t="s">
        <v>217</v>
      </c>
      <c r="C43" t="s">
        <v>22</v>
      </c>
      <c r="D43" t="s">
        <v>16</v>
      </c>
      <c r="E43" s="36">
        <v>50000000</v>
      </c>
      <c r="F43" s="15">
        <v>492.818</v>
      </c>
      <c r="G43" s="16">
        <v>0.1198</v>
      </c>
      <c r="H43" s="17">
        <v>41701</v>
      </c>
    </row>
    <row r="44" spans="3:9" ht="12.75" customHeight="1">
      <c r="C44" s="19" t="s">
        <v>53</v>
      </c>
      <c r="D44" s="19"/>
      <c r="E44" s="37"/>
      <c r="F44" s="20">
        <f>SUM(F43:F43)</f>
        <v>492.818</v>
      </c>
      <c r="G44" s="21">
        <f>SUM(G43:G43)</f>
        <v>0.1198</v>
      </c>
      <c r="H44" s="22"/>
      <c r="I44" s="30"/>
    </row>
    <row r="45" spans="6:8" ht="12.75" customHeight="1">
      <c r="F45" s="15"/>
      <c r="G45" s="16"/>
      <c r="H45" s="17"/>
    </row>
    <row r="46" spans="3:8" ht="12.75" customHeight="1">
      <c r="C46" s="1" t="s">
        <v>82</v>
      </c>
      <c r="F46" s="15"/>
      <c r="G46" s="16"/>
      <c r="H46" s="17"/>
    </row>
    <row r="47" spans="3:8" ht="12.75" customHeight="1">
      <c r="C47" s="1" t="s">
        <v>83</v>
      </c>
      <c r="F47" s="15"/>
      <c r="G47" s="16"/>
      <c r="H47" s="17"/>
    </row>
    <row r="48" spans="1:8" ht="12.75" customHeight="1">
      <c r="A48">
        <v>32</v>
      </c>
      <c r="B48" t="s">
        <v>219</v>
      </c>
      <c r="C48" t="s">
        <v>218</v>
      </c>
      <c r="D48" t="s">
        <v>27</v>
      </c>
      <c r="E48" s="36">
        <v>50000000</v>
      </c>
      <c r="F48" s="15">
        <v>499.1695</v>
      </c>
      <c r="G48" s="16">
        <v>0.1213</v>
      </c>
      <c r="H48" s="17">
        <v>44430</v>
      </c>
    </row>
    <row r="49" spans="1:8" ht="12.75" customHeight="1">
      <c r="A49">
        <v>33</v>
      </c>
      <c r="B49" t="s">
        <v>221</v>
      </c>
      <c r="C49" t="s">
        <v>220</v>
      </c>
      <c r="D49" t="s">
        <v>27</v>
      </c>
      <c r="E49" s="36">
        <v>25000000</v>
      </c>
      <c r="F49" s="15">
        <v>250.35975</v>
      </c>
      <c r="G49" s="16">
        <v>0.0608</v>
      </c>
      <c r="H49" s="17">
        <v>43425</v>
      </c>
    </row>
    <row r="50" spans="1:8" ht="12.75" customHeight="1">
      <c r="A50">
        <v>34</v>
      </c>
      <c r="B50" t="s">
        <v>222</v>
      </c>
      <c r="C50" t="s">
        <v>89</v>
      </c>
      <c r="D50" t="s">
        <v>30</v>
      </c>
      <c r="E50" s="36">
        <v>25000000</v>
      </c>
      <c r="F50" s="15">
        <v>249.2805</v>
      </c>
      <c r="G50" s="16">
        <v>0.060599999999999994</v>
      </c>
      <c r="H50" s="17">
        <v>41922</v>
      </c>
    </row>
    <row r="51" spans="1:8" ht="12.75" customHeight="1">
      <c r="A51">
        <v>35</v>
      </c>
      <c r="B51" t="s">
        <v>223</v>
      </c>
      <c r="C51" t="s">
        <v>113</v>
      </c>
      <c r="D51" t="s">
        <v>216</v>
      </c>
      <c r="E51" s="36">
        <v>10000000</v>
      </c>
      <c r="F51" s="15">
        <v>100.0073</v>
      </c>
      <c r="G51" s="16">
        <v>0.024300000000000002</v>
      </c>
      <c r="H51" s="17">
        <v>41663</v>
      </c>
    </row>
    <row r="52" spans="1:8" ht="12.75" customHeight="1">
      <c r="A52">
        <v>36</v>
      </c>
      <c r="B52" t="s">
        <v>214</v>
      </c>
      <c r="C52" t="s">
        <v>213</v>
      </c>
      <c r="D52" t="s">
        <v>107</v>
      </c>
      <c r="E52" s="36">
        <v>220500</v>
      </c>
      <c r="F52" s="15">
        <v>2.202899</v>
      </c>
      <c r="G52" s="16">
        <v>0.0005</v>
      </c>
      <c r="H52" s="17">
        <v>41722</v>
      </c>
    </row>
    <row r="53" spans="3:9" ht="12.75" customHeight="1">
      <c r="C53" s="19" t="s">
        <v>53</v>
      </c>
      <c r="D53" s="19"/>
      <c r="E53" s="37"/>
      <c r="F53" s="20">
        <f>SUM(F48:F52)</f>
        <v>1101.019949</v>
      </c>
      <c r="G53" s="21">
        <f>SUM(G48:G52)</f>
        <v>0.2675</v>
      </c>
      <c r="H53" s="22"/>
      <c r="I53" s="30"/>
    </row>
    <row r="54" spans="6:8" ht="12.75" customHeight="1">
      <c r="F54" s="15"/>
      <c r="G54" s="16"/>
      <c r="H54" s="17"/>
    </row>
    <row r="55" spans="3:8" ht="12.75" customHeight="1">
      <c r="C55" s="1" t="s">
        <v>92</v>
      </c>
      <c r="F55" s="15">
        <v>454.188056</v>
      </c>
      <c r="G55" s="16">
        <v>0.1104</v>
      </c>
      <c r="H55" s="17"/>
    </row>
    <row r="56" spans="3:9" ht="12.75" customHeight="1">
      <c r="C56" s="19" t="s">
        <v>53</v>
      </c>
      <c r="D56" s="19"/>
      <c r="E56" s="37"/>
      <c r="F56" s="20">
        <f>SUM(F55:F55)</f>
        <v>454.188056</v>
      </c>
      <c r="G56" s="21">
        <f>SUM(G55:G55)</f>
        <v>0.1104</v>
      </c>
      <c r="H56" s="22"/>
      <c r="I56" s="30"/>
    </row>
    <row r="57" spans="6:8" ht="12.75" customHeight="1">
      <c r="F57" s="15"/>
      <c r="G57" s="16"/>
      <c r="H57" s="17"/>
    </row>
    <row r="58" spans="3:8" ht="12.75" customHeight="1">
      <c r="C58" s="1" t="s">
        <v>93</v>
      </c>
      <c r="F58" s="15"/>
      <c r="G58" s="16"/>
      <c r="H58" s="17"/>
    </row>
    <row r="59" spans="3:8" ht="12.75" customHeight="1">
      <c r="C59" s="1" t="s">
        <v>94</v>
      </c>
      <c r="F59" s="15">
        <v>-75.944794</v>
      </c>
      <c r="G59" s="16">
        <v>-0.0184</v>
      </c>
      <c r="H59" s="17"/>
    </row>
    <row r="60" spans="3:9" ht="12.75" customHeight="1">
      <c r="C60" s="19" t="s">
        <v>53</v>
      </c>
      <c r="D60" s="19"/>
      <c r="E60" s="37"/>
      <c r="F60" s="20">
        <f>SUM(F59:F59)</f>
        <v>-75.944794</v>
      </c>
      <c r="G60" s="21">
        <f>SUM(G59:G59)</f>
        <v>-0.0184</v>
      </c>
      <c r="H60" s="22"/>
      <c r="I60" s="30"/>
    </row>
    <row r="61" spans="3:9" ht="12.75" customHeight="1">
      <c r="C61" s="23" t="s">
        <v>95</v>
      </c>
      <c r="D61" s="23"/>
      <c r="E61" s="38"/>
      <c r="F61" s="24">
        <f>SUM(F39,F44,F53,F56,F60)</f>
        <v>4115.176624000001</v>
      </c>
      <c r="G61" s="25">
        <f>SUM(G39,G44,G53,G56,G60)</f>
        <v>1.0000000000000002</v>
      </c>
      <c r="H61" s="26"/>
      <c r="I61" s="31"/>
    </row>
    <row r="62" ht="12.75" customHeight="1"/>
    <row r="63" ht="12.75" customHeight="1">
      <c r="C63" s="1" t="s">
        <v>375</v>
      </c>
    </row>
    <row r="64" ht="12.75" customHeight="1">
      <c r="C64" s="1" t="s">
        <v>376</v>
      </c>
    </row>
    <row r="65" ht="12.75" customHeight="1">
      <c r="C65" s="1" t="s">
        <v>96</v>
      </c>
    </row>
    <row r="66" ht="12.75" customHeight="1"/>
    <row r="67" ht="12.75" customHeight="1"/>
    <row r="68" spans="3:9" ht="12.75" customHeight="1">
      <c r="C68" s="56" t="s">
        <v>378</v>
      </c>
      <c r="D68" s="57"/>
      <c r="E68" s="56"/>
      <c r="F68" s="58"/>
      <c r="G68" s="59"/>
      <c r="H68" s="93"/>
      <c r="I68" s="60"/>
    </row>
    <row r="69" spans="3:9" ht="12.75" customHeight="1">
      <c r="C69" s="56" t="s">
        <v>409</v>
      </c>
      <c r="D69" s="57" t="s">
        <v>410</v>
      </c>
      <c r="E69" s="56"/>
      <c r="F69" s="58"/>
      <c r="G69" s="59"/>
      <c r="H69" s="93"/>
      <c r="I69" s="60"/>
    </row>
    <row r="70" spans="3:9" ht="12.75" customHeight="1">
      <c r="C70" s="42" t="s">
        <v>482</v>
      </c>
      <c r="D70" s="57"/>
      <c r="E70" s="56"/>
      <c r="F70" s="58"/>
      <c r="G70" s="59"/>
      <c r="H70" s="93"/>
      <c r="I70" s="60"/>
    </row>
    <row r="71" spans="3:9" ht="12.75" customHeight="1">
      <c r="C71" s="61" t="s">
        <v>380</v>
      </c>
      <c r="D71" s="62">
        <v>10.26</v>
      </c>
      <c r="E71" s="64"/>
      <c r="F71" s="58"/>
      <c r="G71" s="59"/>
      <c r="H71" s="93"/>
      <c r="I71" s="60"/>
    </row>
    <row r="72" spans="3:9" ht="12.75" customHeight="1">
      <c r="C72" s="61" t="s">
        <v>412</v>
      </c>
      <c r="D72" s="62">
        <v>10.26</v>
      </c>
      <c r="E72" s="64"/>
      <c r="F72" s="58"/>
      <c r="G72" s="59"/>
      <c r="H72" s="93"/>
      <c r="I72" s="60"/>
    </row>
    <row r="73" spans="3:9" ht="12.75" customHeight="1">
      <c r="C73" s="61" t="s">
        <v>386</v>
      </c>
      <c r="D73" s="62">
        <v>10.3</v>
      </c>
      <c r="E73" s="64"/>
      <c r="F73" s="58"/>
      <c r="G73" s="59"/>
      <c r="H73" s="93"/>
      <c r="I73" s="60"/>
    </row>
    <row r="74" spans="3:9" ht="12.75" customHeight="1">
      <c r="C74" s="61" t="s">
        <v>414</v>
      </c>
      <c r="D74" s="62">
        <v>10.3</v>
      </c>
      <c r="E74" s="64"/>
      <c r="F74" s="58"/>
      <c r="G74" s="59"/>
      <c r="H74" s="93"/>
      <c r="I74" s="60"/>
    </row>
    <row r="75" spans="3:9" ht="12.75" customHeight="1">
      <c r="C75" s="43" t="s">
        <v>481</v>
      </c>
      <c r="D75" s="67"/>
      <c r="E75" s="64"/>
      <c r="F75" s="65"/>
      <c r="G75" s="66"/>
      <c r="H75" s="84"/>
      <c r="I75" s="60"/>
    </row>
    <row r="76" spans="3:9" ht="12.75" customHeight="1">
      <c r="C76" s="61" t="s">
        <v>380</v>
      </c>
      <c r="D76" s="62">
        <v>10.45</v>
      </c>
      <c r="E76" s="64"/>
      <c r="F76" s="58"/>
      <c r="G76" s="59"/>
      <c r="H76" s="93"/>
      <c r="I76" s="60"/>
    </row>
    <row r="77" spans="3:9" ht="12.75" customHeight="1">
      <c r="C77" s="61" t="s">
        <v>412</v>
      </c>
      <c r="D77" s="62">
        <v>10.45</v>
      </c>
      <c r="E77" s="64"/>
      <c r="F77" s="58"/>
      <c r="G77" s="59"/>
      <c r="H77" s="93"/>
      <c r="I77" s="60"/>
    </row>
    <row r="78" spans="3:9" ht="12.75" customHeight="1">
      <c r="C78" s="61" t="s">
        <v>386</v>
      </c>
      <c r="D78" s="62">
        <v>10.49</v>
      </c>
      <c r="E78" s="64"/>
      <c r="F78" s="58"/>
      <c r="G78" s="59"/>
      <c r="H78" s="93"/>
      <c r="I78" s="60"/>
    </row>
    <row r="79" spans="3:9" ht="12.75" customHeight="1">
      <c r="C79" s="61" t="s">
        <v>414</v>
      </c>
      <c r="D79" s="62">
        <v>10.49</v>
      </c>
      <c r="E79" s="64"/>
      <c r="F79" s="58"/>
      <c r="G79" s="59"/>
      <c r="H79" s="93"/>
      <c r="I79" s="60"/>
    </row>
    <row r="80" spans="3:9" ht="12.75" customHeight="1">
      <c r="C80" s="56" t="s">
        <v>391</v>
      </c>
      <c r="D80" s="68"/>
      <c r="E80" s="64"/>
      <c r="F80" s="58"/>
      <c r="G80" s="59"/>
      <c r="H80" s="60"/>
      <c r="I80" s="56"/>
    </row>
    <row r="81" spans="3:9" ht="12.75" customHeight="1">
      <c r="C81" s="69" t="s">
        <v>483</v>
      </c>
      <c r="D81" s="64"/>
      <c r="E81" s="69"/>
      <c r="F81" s="64"/>
      <c r="G81" s="64"/>
      <c r="H81" s="64"/>
      <c r="I81" s="64"/>
    </row>
    <row r="82" spans="3:9" ht="12.75" customHeight="1">
      <c r="C82" s="72" t="s">
        <v>415</v>
      </c>
      <c r="D82" s="72" t="s">
        <v>416</v>
      </c>
      <c r="E82" s="72" t="s">
        <v>417</v>
      </c>
      <c r="F82" s="72" t="s">
        <v>418</v>
      </c>
      <c r="G82" s="72" t="s">
        <v>419</v>
      </c>
      <c r="H82" s="72" t="s">
        <v>420</v>
      </c>
      <c r="I82" s="72" t="s">
        <v>421</v>
      </c>
    </row>
    <row r="83" spans="3:9" ht="12.75" customHeight="1">
      <c r="C83" s="64" t="s">
        <v>422</v>
      </c>
      <c r="D83" s="73" t="s">
        <v>410</v>
      </c>
      <c r="E83" s="73" t="s">
        <v>410</v>
      </c>
      <c r="F83" s="73" t="s">
        <v>410</v>
      </c>
      <c r="G83" s="73" t="s">
        <v>410</v>
      </c>
      <c r="H83" s="73" t="s">
        <v>410</v>
      </c>
      <c r="I83" s="73" t="s">
        <v>410</v>
      </c>
    </row>
    <row r="84" spans="3:9" ht="12.75" customHeight="1">
      <c r="C84" s="64" t="s">
        <v>423</v>
      </c>
      <c r="D84" s="73" t="s">
        <v>410</v>
      </c>
      <c r="E84" s="73" t="s">
        <v>410</v>
      </c>
      <c r="F84" s="73" t="s">
        <v>410</v>
      </c>
      <c r="G84" s="73" t="s">
        <v>410</v>
      </c>
      <c r="H84" s="73" t="s">
        <v>410</v>
      </c>
      <c r="I84" s="73" t="s">
        <v>410</v>
      </c>
    </row>
    <row r="85" spans="3:9" ht="12.75" customHeight="1">
      <c r="C85" s="74"/>
      <c r="D85" s="67"/>
      <c r="E85" s="64"/>
      <c r="F85" s="65"/>
      <c r="G85" s="66"/>
      <c r="H85" s="64"/>
      <c r="I85" s="64"/>
    </row>
    <row r="86" spans="3:9" ht="12.75" customHeight="1">
      <c r="C86" s="69" t="s">
        <v>484</v>
      </c>
      <c r="D86" s="64"/>
      <c r="E86" s="64"/>
      <c r="F86" s="64"/>
      <c r="G86" s="64"/>
      <c r="H86" s="64"/>
      <c r="I86" s="64"/>
    </row>
    <row r="87" spans="3:9" ht="12.75" customHeight="1">
      <c r="C87" s="72" t="s">
        <v>415</v>
      </c>
      <c r="D87" s="72" t="s">
        <v>416</v>
      </c>
      <c r="E87" s="72" t="s">
        <v>424</v>
      </c>
      <c r="F87" s="72" t="s">
        <v>425</v>
      </c>
      <c r="G87" s="72" t="s">
        <v>426</v>
      </c>
      <c r="H87" s="72" t="s">
        <v>427</v>
      </c>
      <c r="I87" s="64"/>
    </row>
    <row r="88" spans="3:9" ht="12.75" customHeight="1">
      <c r="C88" s="75" t="s">
        <v>422</v>
      </c>
      <c r="D88" s="76" t="s">
        <v>410</v>
      </c>
      <c r="E88" s="76" t="s">
        <v>410</v>
      </c>
      <c r="F88" s="76" t="s">
        <v>410</v>
      </c>
      <c r="G88" s="76" t="s">
        <v>410</v>
      </c>
      <c r="H88" s="76" t="s">
        <v>410</v>
      </c>
      <c r="I88" s="64"/>
    </row>
    <row r="89" spans="3:9" ht="12.75" customHeight="1">
      <c r="C89" s="75" t="s">
        <v>423</v>
      </c>
      <c r="D89" s="76" t="s">
        <v>410</v>
      </c>
      <c r="E89" s="76" t="s">
        <v>410</v>
      </c>
      <c r="F89" s="76" t="s">
        <v>410</v>
      </c>
      <c r="G89" s="76" t="s">
        <v>410</v>
      </c>
      <c r="H89" s="76" t="s">
        <v>410</v>
      </c>
      <c r="I89" s="79"/>
    </row>
    <row r="90" spans="3:9" ht="12.75" customHeight="1">
      <c r="C90" s="80"/>
      <c r="D90" s="81"/>
      <c r="E90" s="81"/>
      <c r="F90" s="81"/>
      <c r="G90" s="80"/>
      <c r="H90" s="82"/>
      <c r="I90" s="64"/>
    </row>
    <row r="91" spans="3:9" ht="12.75" customHeight="1">
      <c r="C91" s="69" t="s">
        <v>485</v>
      </c>
      <c r="D91" s="64"/>
      <c r="E91" s="69"/>
      <c r="F91" s="64"/>
      <c r="G91" s="64"/>
      <c r="H91" s="64"/>
      <c r="I91" s="64"/>
    </row>
    <row r="92" spans="3:9" ht="12.75" customHeight="1">
      <c r="C92" s="72" t="s">
        <v>415</v>
      </c>
      <c r="D92" s="72" t="s">
        <v>416</v>
      </c>
      <c r="E92" s="72" t="s">
        <v>417</v>
      </c>
      <c r="F92" s="72" t="s">
        <v>428</v>
      </c>
      <c r="G92" s="72" t="s">
        <v>429</v>
      </c>
      <c r="H92" s="72" t="s">
        <v>430</v>
      </c>
      <c r="I92" s="64"/>
    </row>
    <row r="93" spans="3:9" ht="12.75" customHeight="1">
      <c r="C93" s="64" t="s">
        <v>422</v>
      </c>
      <c r="D93" s="73" t="s">
        <v>410</v>
      </c>
      <c r="E93" s="73" t="s">
        <v>410</v>
      </c>
      <c r="F93" s="73" t="s">
        <v>410</v>
      </c>
      <c r="G93" s="73" t="s">
        <v>410</v>
      </c>
      <c r="H93" s="73" t="s">
        <v>410</v>
      </c>
      <c r="I93" s="64"/>
    </row>
    <row r="94" spans="3:9" ht="12.75" customHeight="1">
      <c r="C94" s="64" t="s">
        <v>423</v>
      </c>
      <c r="D94" s="73" t="s">
        <v>410</v>
      </c>
      <c r="E94" s="73" t="s">
        <v>410</v>
      </c>
      <c r="F94" s="73" t="s">
        <v>410</v>
      </c>
      <c r="G94" s="73" t="s">
        <v>410</v>
      </c>
      <c r="H94" s="73" t="s">
        <v>410</v>
      </c>
      <c r="I94" s="64"/>
    </row>
    <row r="95" spans="3:9" ht="12.75" customHeight="1">
      <c r="C95" s="80"/>
      <c r="D95" s="81"/>
      <c r="E95" s="81"/>
      <c r="F95" s="81"/>
      <c r="G95" s="80"/>
      <c r="H95" s="82"/>
      <c r="I95" s="64"/>
    </row>
    <row r="96" spans="3:9" ht="12.75" customHeight="1">
      <c r="C96" s="69" t="s">
        <v>486</v>
      </c>
      <c r="D96" s="64"/>
      <c r="E96" s="84"/>
      <c r="F96" s="64"/>
      <c r="G96" s="64"/>
      <c r="H96" s="82"/>
      <c r="I96" s="64"/>
    </row>
    <row r="97" spans="3:9" ht="12.75" customHeight="1">
      <c r="C97" s="72" t="s">
        <v>415</v>
      </c>
      <c r="D97" s="72" t="s">
        <v>416</v>
      </c>
      <c r="E97" s="72" t="s">
        <v>431</v>
      </c>
      <c r="F97" s="72" t="s">
        <v>432</v>
      </c>
      <c r="G97" s="72" t="s">
        <v>433</v>
      </c>
      <c r="H97" s="72" t="s">
        <v>427</v>
      </c>
      <c r="I97" s="64"/>
    </row>
    <row r="98" spans="3:9" ht="12.75" customHeight="1">
      <c r="C98" s="75" t="s">
        <v>422</v>
      </c>
      <c r="D98" s="76" t="s">
        <v>410</v>
      </c>
      <c r="E98" s="76" t="s">
        <v>410</v>
      </c>
      <c r="F98" s="94" t="s">
        <v>410</v>
      </c>
      <c r="G98" s="95" t="s">
        <v>410</v>
      </c>
      <c r="H98" s="96" t="s">
        <v>410</v>
      </c>
      <c r="I98" s="64"/>
    </row>
    <row r="99" spans="3:9" ht="12.75" customHeight="1">
      <c r="C99" s="75" t="s">
        <v>423</v>
      </c>
      <c r="D99" s="76" t="s">
        <v>410</v>
      </c>
      <c r="E99" s="76" t="s">
        <v>410</v>
      </c>
      <c r="F99" s="94" t="s">
        <v>410</v>
      </c>
      <c r="G99" s="95" t="s">
        <v>410</v>
      </c>
      <c r="H99" s="96" t="s">
        <v>410</v>
      </c>
      <c r="I99" s="64"/>
    </row>
    <row r="100" spans="3:9" ht="12.75" customHeight="1">
      <c r="C100" s="64"/>
      <c r="D100" s="73"/>
      <c r="E100" s="73"/>
      <c r="F100" s="97"/>
      <c r="G100" s="98"/>
      <c r="H100" s="99"/>
      <c r="I100" s="64"/>
    </row>
    <row r="101" spans="3:9" ht="12.75" customHeight="1">
      <c r="C101" s="64" t="s">
        <v>408</v>
      </c>
      <c r="D101" s="68" t="s">
        <v>410</v>
      </c>
      <c r="E101" s="64"/>
      <c r="F101" s="58"/>
      <c r="G101" s="59"/>
      <c r="H101" s="93"/>
      <c r="I101" s="60"/>
    </row>
    <row r="102" spans="3:9" ht="12.75" customHeight="1">
      <c r="C102" s="56" t="s">
        <v>435</v>
      </c>
      <c r="D102" s="68" t="s">
        <v>410</v>
      </c>
      <c r="E102" s="64"/>
      <c r="F102" s="58"/>
      <c r="G102" s="59"/>
      <c r="H102" s="93"/>
      <c r="I102" s="60"/>
    </row>
    <row r="103" spans="3:9" ht="12.75">
      <c r="C103" s="64" t="s">
        <v>436</v>
      </c>
      <c r="D103" s="100">
        <v>2.39</v>
      </c>
      <c r="E103" s="64"/>
      <c r="F103" s="58"/>
      <c r="G103" s="59"/>
      <c r="H103" s="93"/>
      <c r="I103" s="60"/>
    </row>
    <row r="104" spans="3:9" ht="12.75">
      <c r="C104" s="64" t="s">
        <v>444</v>
      </c>
      <c r="D104" s="64"/>
      <c r="E104" s="64"/>
      <c r="F104" s="58"/>
      <c r="G104" s="59"/>
      <c r="H104" s="93"/>
      <c r="I104" s="60"/>
    </row>
    <row r="105" spans="3:9" ht="12.75">
      <c r="C105" s="90" t="s">
        <v>396</v>
      </c>
      <c r="D105" s="91" t="s">
        <v>438</v>
      </c>
      <c r="E105" s="91" t="s">
        <v>439</v>
      </c>
      <c r="F105" s="58"/>
      <c r="G105" s="59"/>
      <c r="H105" s="93"/>
      <c r="I105" s="60"/>
    </row>
    <row r="106" spans="3:9" ht="12.75">
      <c r="C106" s="61" t="s">
        <v>440</v>
      </c>
      <c r="D106" s="92" t="s">
        <v>441</v>
      </c>
      <c r="E106" s="92" t="s">
        <v>441</v>
      </c>
      <c r="F106" s="58"/>
      <c r="G106" s="59"/>
      <c r="H106" s="93"/>
      <c r="I106" s="60"/>
    </row>
    <row r="107" spans="3:9" ht="12.75">
      <c r="C107" s="61" t="s">
        <v>442</v>
      </c>
      <c r="D107" s="92" t="s">
        <v>441</v>
      </c>
      <c r="E107" s="92" t="s">
        <v>441</v>
      </c>
      <c r="F107" s="58"/>
      <c r="G107" s="59"/>
      <c r="H107" s="93"/>
      <c r="I107" s="60"/>
    </row>
    <row r="108" spans="3:9" ht="12.75">
      <c r="C108" s="61"/>
      <c r="D108" s="92"/>
      <c r="E108" s="92"/>
      <c r="F108" s="58"/>
      <c r="G108" s="59"/>
      <c r="H108" s="93"/>
      <c r="I108" s="60"/>
    </row>
    <row r="109" spans="3:9" ht="12.75">
      <c r="C109" s="64" t="s">
        <v>443</v>
      </c>
      <c r="D109" s="64"/>
      <c r="E109" s="64"/>
      <c r="F109" s="58"/>
      <c r="G109" s="59"/>
      <c r="H109" s="84"/>
      <c r="I109" s="6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62.14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7109375" style="28" customWidth="1"/>
  </cols>
  <sheetData>
    <row r="1" spans="1:8" ht="18.75">
      <c r="A1" s="3"/>
      <c r="B1" s="3"/>
      <c r="C1" s="139" t="s">
        <v>224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226</v>
      </c>
      <c r="C9" t="s">
        <v>225</v>
      </c>
      <c r="D9" t="s">
        <v>25</v>
      </c>
      <c r="E9" s="36">
        <v>50000000</v>
      </c>
      <c r="F9" s="15">
        <v>470.576</v>
      </c>
      <c r="G9" s="16">
        <v>0.1772</v>
      </c>
      <c r="H9" s="17">
        <v>41886</v>
      </c>
    </row>
    <row r="10" spans="1:11" ht="12.75" customHeight="1">
      <c r="A10">
        <v>2</v>
      </c>
      <c r="B10" t="s">
        <v>228</v>
      </c>
      <c r="C10" t="s">
        <v>227</v>
      </c>
      <c r="D10" t="s">
        <v>13</v>
      </c>
      <c r="E10" s="36">
        <v>50000000</v>
      </c>
      <c r="F10" s="15">
        <v>468.28</v>
      </c>
      <c r="G10" s="16">
        <v>0.17629999999999998</v>
      </c>
      <c r="H10" s="17">
        <v>41907</v>
      </c>
      <c r="J10" s="18" t="s">
        <v>17</v>
      </c>
      <c r="K10" s="41" t="s">
        <v>18</v>
      </c>
    </row>
    <row r="11" spans="1:11" ht="12.75" customHeight="1">
      <c r="A11">
        <v>3</v>
      </c>
      <c r="B11" t="s">
        <v>230</v>
      </c>
      <c r="C11" t="s">
        <v>229</v>
      </c>
      <c r="D11" t="s">
        <v>25</v>
      </c>
      <c r="E11" s="36">
        <v>30000000</v>
      </c>
      <c r="F11" s="15">
        <v>295.0956</v>
      </c>
      <c r="G11" s="16">
        <v>0.11109999999999999</v>
      </c>
      <c r="H11" s="17">
        <v>41711</v>
      </c>
      <c r="J11" s="16" t="s">
        <v>25</v>
      </c>
      <c r="K11" s="40">
        <v>0.39409999999999995</v>
      </c>
    </row>
    <row r="12" spans="1:11" ht="12.75" customHeight="1">
      <c r="A12">
        <v>4</v>
      </c>
      <c r="B12" t="s">
        <v>99</v>
      </c>
      <c r="C12" t="s">
        <v>98</v>
      </c>
      <c r="D12" t="s">
        <v>25</v>
      </c>
      <c r="E12" s="36">
        <v>30000000</v>
      </c>
      <c r="F12" s="15">
        <v>280.968</v>
      </c>
      <c r="G12" s="16">
        <v>0.1058</v>
      </c>
      <c r="H12" s="17">
        <v>41907</v>
      </c>
      <c r="J12" s="16" t="s">
        <v>13</v>
      </c>
      <c r="K12" s="40">
        <v>0.2656</v>
      </c>
    </row>
    <row r="13" spans="1:11" ht="12.75" customHeight="1">
      <c r="A13">
        <v>5</v>
      </c>
      <c r="B13" t="s">
        <v>232</v>
      </c>
      <c r="C13" t="s">
        <v>231</v>
      </c>
      <c r="D13" t="s">
        <v>13</v>
      </c>
      <c r="E13" s="36">
        <v>25000000</v>
      </c>
      <c r="F13" s="15">
        <v>237.17375</v>
      </c>
      <c r="G13" s="16">
        <v>0.08929999999999999</v>
      </c>
      <c r="H13" s="17">
        <v>41851</v>
      </c>
      <c r="J13" s="16" t="s">
        <v>27</v>
      </c>
      <c r="K13" s="40">
        <v>0.2261</v>
      </c>
    </row>
    <row r="14" spans="1:11" ht="12.75" customHeight="1">
      <c r="A14">
        <v>6</v>
      </c>
      <c r="B14" t="s">
        <v>100</v>
      </c>
      <c r="C14" t="s">
        <v>32</v>
      </c>
      <c r="D14" t="s">
        <v>16</v>
      </c>
      <c r="E14" s="36">
        <v>20000000</v>
      </c>
      <c r="F14" s="15">
        <v>193.8752</v>
      </c>
      <c r="G14" s="16">
        <v>0.073</v>
      </c>
      <c r="H14" s="17">
        <v>41765</v>
      </c>
      <c r="J14" s="16" t="s">
        <v>16</v>
      </c>
      <c r="K14" s="40">
        <v>0.073</v>
      </c>
    </row>
    <row r="15" spans="3:11" ht="12.75" customHeight="1">
      <c r="C15" s="19" t="s">
        <v>53</v>
      </c>
      <c r="D15" s="19"/>
      <c r="E15" s="37"/>
      <c r="F15" s="20">
        <f>SUM(F9:F14)</f>
        <v>1945.9685499999998</v>
      </c>
      <c r="G15" s="21">
        <f>SUM(G9:G14)</f>
        <v>0.7326999999999999</v>
      </c>
      <c r="H15" s="22"/>
      <c r="I15" s="30"/>
      <c r="J15" s="16" t="s">
        <v>35</v>
      </c>
      <c r="K15" s="40">
        <v>0.0412</v>
      </c>
    </row>
    <row r="16" spans="6:10" ht="12.75" customHeight="1">
      <c r="F16" s="15"/>
      <c r="G16" s="16"/>
      <c r="H16" s="17"/>
      <c r="J16" s="16"/>
    </row>
    <row r="17" spans="3:8" ht="12.75" customHeight="1">
      <c r="C17" s="1" t="s">
        <v>82</v>
      </c>
      <c r="F17" s="15"/>
      <c r="G17" s="16"/>
      <c r="H17" s="17"/>
    </row>
    <row r="18" spans="3:8" ht="12.75" customHeight="1">
      <c r="C18" s="1" t="s">
        <v>83</v>
      </c>
      <c r="F18" s="15"/>
      <c r="G18" s="16"/>
      <c r="H18" s="17"/>
    </row>
    <row r="19" spans="1:8" ht="12.75" customHeight="1">
      <c r="A19">
        <v>7</v>
      </c>
      <c r="B19" t="s">
        <v>121</v>
      </c>
      <c r="C19" t="s">
        <v>120</v>
      </c>
      <c r="D19" t="s">
        <v>27</v>
      </c>
      <c r="E19" s="36">
        <v>35000000</v>
      </c>
      <c r="F19" s="15">
        <v>350.07385</v>
      </c>
      <c r="G19" s="16">
        <v>0.1318</v>
      </c>
      <c r="H19" s="17">
        <v>42343</v>
      </c>
    </row>
    <row r="20" spans="1:8" ht="12.75" customHeight="1">
      <c r="A20">
        <v>8</v>
      </c>
      <c r="B20" t="s">
        <v>221</v>
      </c>
      <c r="C20" t="s">
        <v>220</v>
      </c>
      <c r="D20" t="s">
        <v>27</v>
      </c>
      <c r="E20" s="36">
        <v>25000000</v>
      </c>
      <c r="F20" s="15">
        <v>250.35975</v>
      </c>
      <c r="G20" s="16">
        <v>0.0943</v>
      </c>
      <c r="H20" s="17">
        <v>43425</v>
      </c>
    </row>
    <row r="21" spans="3:9" ht="12.75" customHeight="1">
      <c r="C21" s="19" t="s">
        <v>53</v>
      </c>
      <c r="D21" s="19"/>
      <c r="E21" s="37"/>
      <c r="F21" s="20">
        <f>SUM(F19:F20)</f>
        <v>600.4336</v>
      </c>
      <c r="G21" s="21">
        <f>SUM(G19:G20)</f>
        <v>0.2261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92</v>
      </c>
      <c r="F23" s="15">
        <v>108.970435</v>
      </c>
      <c r="G23" s="16">
        <v>0.040999999999999995</v>
      </c>
      <c r="H23" s="17"/>
    </row>
    <row r="24" spans="3:9" ht="12.75" customHeight="1">
      <c r="C24" s="19" t="s">
        <v>53</v>
      </c>
      <c r="D24" s="19"/>
      <c r="E24" s="37"/>
      <c r="F24" s="20">
        <f>SUM(F23:F23)</f>
        <v>108.970435</v>
      </c>
      <c r="G24" s="21">
        <f>SUM(G23:G23)</f>
        <v>0.040999999999999995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93</v>
      </c>
      <c r="F26" s="15"/>
      <c r="G26" s="16"/>
      <c r="H26" s="17"/>
    </row>
    <row r="27" spans="3:8" ht="12.75" customHeight="1">
      <c r="C27" s="1" t="s">
        <v>94</v>
      </c>
      <c r="F27" s="15">
        <v>0.858641</v>
      </c>
      <c r="G27" s="16">
        <v>0.0002</v>
      </c>
      <c r="H27" s="17"/>
    </row>
    <row r="28" spans="3:9" ht="12.75" customHeight="1">
      <c r="C28" s="19" t="s">
        <v>53</v>
      </c>
      <c r="D28" s="19"/>
      <c r="E28" s="37"/>
      <c r="F28" s="20">
        <f>SUM(F27:F27)</f>
        <v>0.858641</v>
      </c>
      <c r="G28" s="21">
        <f>SUM(G27:G27)</f>
        <v>0.0002</v>
      </c>
      <c r="H28" s="22"/>
      <c r="I28" s="30"/>
    </row>
    <row r="29" spans="3:9" ht="12.75" customHeight="1">
      <c r="C29" s="23" t="s">
        <v>95</v>
      </c>
      <c r="D29" s="23"/>
      <c r="E29" s="38"/>
      <c r="F29" s="24">
        <f>SUM(F15,F21,F24,F28)</f>
        <v>2656.231226</v>
      </c>
      <c r="G29" s="25">
        <f>SUM(G15,G21,G24,G28)</f>
        <v>0.9999999999999999</v>
      </c>
      <c r="H29" s="26"/>
      <c r="I29" s="31"/>
    </row>
    <row r="30" ht="12.75" customHeight="1"/>
    <row r="31" ht="12.75" customHeight="1">
      <c r="C31" s="1" t="s">
        <v>375</v>
      </c>
    </row>
    <row r="32" ht="12.75" customHeight="1">
      <c r="C32" s="1" t="s">
        <v>376</v>
      </c>
    </row>
    <row r="33" ht="12.75" customHeight="1">
      <c r="C33" s="1"/>
    </row>
    <row r="34" ht="12.75" customHeight="1"/>
    <row r="35" spans="3:11" ht="12.75" customHeight="1">
      <c r="C35" s="56" t="s">
        <v>378</v>
      </c>
      <c r="D35" s="56"/>
      <c r="E35" s="56"/>
      <c r="F35" s="86"/>
      <c r="K35"/>
    </row>
    <row r="36" spans="3:11" ht="12.75" customHeight="1">
      <c r="C36" s="56" t="s">
        <v>379</v>
      </c>
      <c r="D36" s="101" t="s">
        <v>410</v>
      </c>
      <c r="E36" s="56"/>
      <c r="F36" s="86"/>
      <c r="K36"/>
    </row>
    <row r="37" spans="3:11" ht="12.75" customHeight="1">
      <c r="C37" s="42" t="s">
        <v>482</v>
      </c>
      <c r="D37" s="56"/>
      <c r="E37" s="56"/>
      <c r="F37" s="86"/>
      <c r="K37"/>
    </row>
    <row r="38" spans="3:11" ht="12.75" customHeight="1">
      <c r="C38" s="61" t="s">
        <v>380</v>
      </c>
      <c r="D38" s="102">
        <v>1285.7705</v>
      </c>
      <c r="E38" s="56"/>
      <c r="F38" s="86"/>
      <c r="K38"/>
    </row>
    <row r="39" spans="3:11" ht="12.75" customHeight="1">
      <c r="C39" s="61" t="s">
        <v>382</v>
      </c>
      <c r="D39" s="141">
        <v>1002.0189</v>
      </c>
      <c r="E39" s="56"/>
      <c r="F39" s="86"/>
      <c r="K39"/>
    </row>
    <row r="40" spans="3:11" ht="12.75" customHeight="1">
      <c r="C40" s="61" t="s">
        <v>383</v>
      </c>
      <c r="D40" s="102">
        <v>1022.5425</v>
      </c>
      <c r="E40" s="56"/>
      <c r="F40" s="86"/>
      <c r="K40"/>
    </row>
    <row r="41" spans="3:11" ht="12.75" customHeight="1">
      <c r="C41" s="61" t="s">
        <v>384</v>
      </c>
      <c r="D41" s="102">
        <v>1002.0233</v>
      </c>
      <c r="E41" s="56"/>
      <c r="F41" s="86"/>
      <c r="K41"/>
    </row>
    <row r="42" spans="3:11" ht="12.75" customHeight="1">
      <c r="C42" s="61" t="s">
        <v>445</v>
      </c>
      <c r="D42" s="102">
        <v>1023.4717</v>
      </c>
      <c r="E42" s="56"/>
      <c r="F42" s="86"/>
      <c r="K42"/>
    </row>
    <row r="43" spans="3:11" ht="12.75" customHeight="1">
      <c r="C43" s="61" t="s">
        <v>446</v>
      </c>
      <c r="D43" s="102">
        <v>1286.0698</v>
      </c>
      <c r="E43" s="56"/>
      <c r="F43" s="86"/>
      <c r="K43"/>
    </row>
    <row r="44" spans="3:11" ht="12.75" customHeight="1">
      <c r="C44" s="61" t="s">
        <v>386</v>
      </c>
      <c r="D44" s="102">
        <v>1291.2824</v>
      </c>
      <c r="E44" s="56"/>
      <c r="F44" s="86"/>
      <c r="K44"/>
    </row>
    <row r="45" spans="3:11" ht="12.75" customHeight="1">
      <c r="C45" s="61" t="s">
        <v>388</v>
      </c>
      <c r="D45" s="141" t="s">
        <v>410</v>
      </c>
      <c r="E45" s="56"/>
      <c r="F45" s="86"/>
      <c r="K45"/>
    </row>
    <row r="46" spans="3:11" ht="12.75" customHeight="1">
      <c r="C46" s="61" t="s">
        <v>447</v>
      </c>
      <c r="D46" s="102">
        <v>1002.8751</v>
      </c>
      <c r="E46" s="56"/>
      <c r="F46" s="86"/>
      <c r="K46"/>
    </row>
    <row r="47" spans="3:11" ht="12.75" customHeight="1">
      <c r="C47" s="61" t="s">
        <v>389</v>
      </c>
      <c r="D47" s="141">
        <v>1002.0484</v>
      </c>
      <c r="E47" s="56"/>
      <c r="F47" s="86"/>
      <c r="K47"/>
    </row>
    <row r="48" spans="3:11" ht="12.75" customHeight="1">
      <c r="C48" s="61" t="s">
        <v>448</v>
      </c>
      <c r="D48" s="141" t="s">
        <v>410</v>
      </c>
      <c r="E48" s="56"/>
      <c r="F48" s="86"/>
      <c r="K48"/>
    </row>
    <row r="49" spans="3:11" ht="12.75" customHeight="1">
      <c r="C49" s="61" t="s">
        <v>407</v>
      </c>
      <c r="D49" s="102">
        <v>1291.4627</v>
      </c>
      <c r="E49" s="56"/>
      <c r="F49" s="86"/>
      <c r="K49"/>
    </row>
    <row r="50" spans="3:11" ht="12.75" customHeight="1">
      <c r="C50" s="43" t="s">
        <v>481</v>
      </c>
      <c r="D50" s="142"/>
      <c r="E50" s="56"/>
      <c r="F50" s="86"/>
      <c r="K50"/>
    </row>
    <row r="51" spans="3:11" ht="12.75" customHeight="1">
      <c r="C51" s="61" t="s">
        <v>380</v>
      </c>
      <c r="D51" s="102">
        <v>1294.258</v>
      </c>
      <c r="E51" s="56"/>
      <c r="F51" s="104"/>
      <c r="K51"/>
    </row>
    <row r="52" spans="3:11" ht="12.75" customHeight="1">
      <c r="C52" s="61" t="s">
        <v>382</v>
      </c>
      <c r="D52" s="141">
        <v>1000.7766</v>
      </c>
      <c r="E52" s="56"/>
      <c r="F52" s="105"/>
      <c r="K52"/>
    </row>
    <row r="53" spans="3:11" ht="12.75" customHeight="1">
      <c r="C53" s="61" t="s">
        <v>383</v>
      </c>
      <c r="D53" s="102">
        <v>1022.8523</v>
      </c>
      <c r="E53" s="56"/>
      <c r="F53" s="105"/>
      <c r="K53"/>
    </row>
    <row r="54" spans="3:11" ht="12.75" customHeight="1">
      <c r="C54" s="61" t="s">
        <v>384</v>
      </c>
      <c r="D54" s="102">
        <v>1001.7612</v>
      </c>
      <c r="E54" s="56"/>
      <c r="F54" s="105"/>
      <c r="K54"/>
    </row>
    <row r="55" spans="3:11" ht="12.75" customHeight="1">
      <c r="C55" s="61" t="s">
        <v>445</v>
      </c>
      <c r="D55" s="102">
        <v>1005.2002</v>
      </c>
      <c r="E55" s="56"/>
      <c r="F55" s="105"/>
      <c r="K55"/>
    </row>
    <row r="56" spans="3:11" ht="12.75">
      <c r="C56" s="61" t="s">
        <v>446</v>
      </c>
      <c r="D56" s="102">
        <v>1294.5819</v>
      </c>
      <c r="E56" s="56"/>
      <c r="F56" s="105"/>
      <c r="K56"/>
    </row>
    <row r="57" spans="3:11" ht="12.75">
      <c r="C57" s="61" t="s">
        <v>386</v>
      </c>
      <c r="D57" s="102">
        <v>1300.1483</v>
      </c>
      <c r="E57" s="56"/>
      <c r="F57" s="105"/>
      <c r="K57"/>
    </row>
    <row r="58" spans="3:11" ht="12.75">
      <c r="C58" s="61" t="s">
        <v>388</v>
      </c>
      <c r="D58" s="141" t="s">
        <v>410</v>
      </c>
      <c r="E58" s="56"/>
      <c r="F58" s="105"/>
      <c r="K58"/>
    </row>
    <row r="59" spans="3:11" ht="12.75">
      <c r="C59" s="61" t="s">
        <v>447</v>
      </c>
      <c r="D59" s="102">
        <v>1002.6229</v>
      </c>
      <c r="E59" s="56"/>
      <c r="F59" s="105"/>
      <c r="K59"/>
    </row>
    <row r="60" spans="3:11" ht="12.75">
      <c r="C60" s="61" t="s">
        <v>389</v>
      </c>
      <c r="D60" s="141">
        <v>1001.7944</v>
      </c>
      <c r="E60" s="56"/>
      <c r="F60" s="105"/>
      <c r="K60"/>
    </row>
    <row r="61" spans="3:11" ht="12.75">
      <c r="C61" s="61" t="s">
        <v>448</v>
      </c>
      <c r="D61" s="141" t="s">
        <v>410</v>
      </c>
      <c r="E61" s="56"/>
      <c r="F61" s="105"/>
      <c r="K61"/>
    </row>
    <row r="62" spans="3:11" ht="12.75">
      <c r="C62" s="61" t="s">
        <v>407</v>
      </c>
      <c r="D62" s="102">
        <v>1300.3398</v>
      </c>
      <c r="E62" s="56"/>
      <c r="F62" s="105"/>
      <c r="K62"/>
    </row>
    <row r="63" spans="3:11" ht="12.75">
      <c r="C63" s="56" t="s">
        <v>391</v>
      </c>
      <c r="D63" s="101" t="s">
        <v>410</v>
      </c>
      <c r="E63" s="56"/>
      <c r="F63" s="105"/>
      <c r="K63"/>
    </row>
    <row r="64" spans="3:11" ht="38.25">
      <c r="C64" s="106" t="s">
        <v>408</v>
      </c>
      <c r="D64" s="101" t="s">
        <v>410</v>
      </c>
      <c r="E64" s="56"/>
      <c r="F64" s="105"/>
      <c r="K64"/>
    </row>
    <row r="65" spans="3:11" ht="12.75">
      <c r="C65" s="56" t="s">
        <v>393</v>
      </c>
      <c r="D65" s="101" t="s">
        <v>410</v>
      </c>
      <c r="E65" s="56"/>
      <c r="F65" s="86"/>
      <c r="K65"/>
    </row>
    <row r="66" spans="3:11" ht="12.75">
      <c r="C66" s="56" t="s">
        <v>394</v>
      </c>
      <c r="D66" s="68" t="s">
        <v>490</v>
      </c>
      <c r="E66" s="56"/>
      <c r="F66" s="86"/>
      <c r="K66"/>
    </row>
    <row r="67" spans="3:11" ht="12.75">
      <c r="C67" s="56" t="s">
        <v>449</v>
      </c>
      <c r="D67" s="64"/>
      <c r="E67" s="56"/>
      <c r="F67" s="86"/>
      <c r="K67"/>
    </row>
    <row r="68" spans="3:11" ht="12.75">
      <c r="C68" s="90" t="s">
        <v>396</v>
      </c>
      <c r="D68" s="107" t="s">
        <v>438</v>
      </c>
      <c r="E68" s="107" t="s">
        <v>439</v>
      </c>
      <c r="F68" s="86"/>
      <c r="K68"/>
    </row>
    <row r="69" spans="3:11" ht="12.75">
      <c r="C69" s="61" t="s">
        <v>382</v>
      </c>
      <c r="D69" s="92">
        <v>6.1051210000000005</v>
      </c>
      <c r="E69" s="92">
        <v>5.847001000000001</v>
      </c>
      <c r="F69" s="86"/>
      <c r="I69" s="132"/>
      <c r="J69" s="133"/>
      <c r="K69"/>
    </row>
    <row r="70" spans="3:11" ht="12.75">
      <c r="C70" s="61" t="s">
        <v>383</v>
      </c>
      <c r="D70" s="92">
        <v>5.003987</v>
      </c>
      <c r="E70" s="92">
        <v>4.792422</v>
      </c>
      <c r="F70" s="86"/>
      <c r="I70" s="132"/>
      <c r="J70" s="133"/>
      <c r="K70"/>
    </row>
    <row r="71" spans="3:11" ht="12.75">
      <c r="C71" s="61" t="s">
        <v>384</v>
      </c>
      <c r="D71" s="92">
        <v>5.352796</v>
      </c>
      <c r="E71" s="92">
        <v>5.126483</v>
      </c>
      <c r="F71" s="86"/>
      <c r="I71" s="132"/>
      <c r="J71" s="133"/>
      <c r="K71"/>
    </row>
    <row r="72" spans="3:11" ht="12.75">
      <c r="C72" s="61" t="s">
        <v>450</v>
      </c>
      <c r="D72" s="92">
        <v>19.481785</v>
      </c>
      <c r="E72" s="92">
        <v>18.658109</v>
      </c>
      <c r="F72" s="86"/>
      <c r="I72" s="132"/>
      <c r="J72" s="133"/>
      <c r="K72"/>
    </row>
    <row r="73" spans="3:11" ht="12.75">
      <c r="C73" s="61" t="s">
        <v>447</v>
      </c>
      <c r="D73" s="92">
        <v>5.547255</v>
      </c>
      <c r="E73" s="92">
        <v>5.312721</v>
      </c>
      <c r="F73" s="86"/>
      <c r="I73" s="132"/>
      <c r="J73" s="133"/>
      <c r="K73"/>
    </row>
    <row r="74" spans="3:11" ht="12.75">
      <c r="C74" s="61" t="s">
        <v>388</v>
      </c>
      <c r="D74" s="92" t="s">
        <v>441</v>
      </c>
      <c r="E74" s="92" t="s">
        <v>441</v>
      </c>
      <c r="F74" s="86"/>
      <c r="I74" s="132"/>
      <c r="J74" s="133"/>
      <c r="K74"/>
    </row>
    <row r="75" spans="3:11" ht="12.75">
      <c r="C75" s="61" t="s">
        <v>389</v>
      </c>
      <c r="D75" s="92">
        <v>5.553011</v>
      </c>
      <c r="E75" s="92">
        <v>5.318233</v>
      </c>
      <c r="F75" s="86"/>
      <c r="I75" s="132"/>
      <c r="J75" s="133"/>
      <c r="K75"/>
    </row>
    <row r="76" spans="3:11" ht="12.75">
      <c r="C76" s="61" t="s">
        <v>451</v>
      </c>
      <c r="D76" s="92" t="s">
        <v>441</v>
      </c>
      <c r="E76" s="92" t="s">
        <v>441</v>
      </c>
      <c r="F76" s="86"/>
      <c r="I76" s="132"/>
      <c r="J76" s="133"/>
      <c r="K76"/>
    </row>
    <row r="77" spans="3:11" ht="12.75">
      <c r="C77" s="108" t="s">
        <v>398</v>
      </c>
      <c r="D77" s="109"/>
      <c r="E77" s="109"/>
      <c r="F77" s="86"/>
      <c r="K77"/>
    </row>
    <row r="78" spans="3:11" ht="12.75">
      <c r="C78" s="110" t="s">
        <v>399</v>
      </c>
      <c r="D78" s="109"/>
      <c r="E78" s="109"/>
      <c r="F78" s="86"/>
      <c r="K78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38.421875" style="0" customWidth="1"/>
    <col min="4" max="4" width="22.421875" style="0" customWidth="1"/>
    <col min="5" max="5" width="12.71093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39" t="s">
        <v>233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130</v>
      </c>
      <c r="F7" s="15"/>
      <c r="G7" s="16"/>
      <c r="H7" s="17"/>
    </row>
    <row r="8" spans="3:8" ht="12.75" customHeight="1">
      <c r="C8" s="1" t="s">
        <v>83</v>
      </c>
      <c r="F8" s="15"/>
      <c r="G8" s="16"/>
      <c r="H8" s="17"/>
    </row>
    <row r="9" spans="1:8" ht="12.75" customHeight="1">
      <c r="A9">
        <v>1</v>
      </c>
      <c r="B9" t="s">
        <v>136</v>
      </c>
      <c r="C9" t="s">
        <v>134</v>
      </c>
      <c r="D9" t="s">
        <v>135</v>
      </c>
      <c r="E9" s="36">
        <v>2285</v>
      </c>
      <c r="F9" s="15">
        <v>79.647103</v>
      </c>
      <c r="G9" s="16">
        <v>0.0152</v>
      </c>
      <c r="H9" s="17"/>
    </row>
    <row r="10" spans="1:11" ht="12.75" customHeight="1">
      <c r="A10">
        <v>2</v>
      </c>
      <c r="B10" t="s">
        <v>133</v>
      </c>
      <c r="C10" t="s">
        <v>131</v>
      </c>
      <c r="D10" t="s">
        <v>132</v>
      </c>
      <c r="E10" s="36">
        <v>24600</v>
      </c>
      <c r="F10" s="15">
        <v>79.1751</v>
      </c>
      <c r="G10" s="16">
        <v>0.0151</v>
      </c>
      <c r="H10" s="17"/>
      <c r="J10" s="18" t="s">
        <v>17</v>
      </c>
      <c r="K10" s="41" t="s">
        <v>18</v>
      </c>
    </row>
    <row r="11" spans="1:11" ht="12.75" customHeight="1">
      <c r="A11">
        <v>3</v>
      </c>
      <c r="B11" t="s">
        <v>142</v>
      </c>
      <c r="C11" t="s">
        <v>140</v>
      </c>
      <c r="D11" t="s">
        <v>141</v>
      </c>
      <c r="E11" s="36">
        <v>6950</v>
      </c>
      <c r="F11" s="15">
        <v>62.2164</v>
      </c>
      <c r="G11" s="16">
        <v>0.0118</v>
      </c>
      <c r="H11" s="17"/>
      <c r="J11" s="16" t="s">
        <v>27</v>
      </c>
      <c r="K11" s="40">
        <v>0.23440000000000003</v>
      </c>
    </row>
    <row r="12" spans="1:11" ht="12.75" customHeight="1">
      <c r="A12">
        <v>4</v>
      </c>
      <c r="B12" t="s">
        <v>139</v>
      </c>
      <c r="C12" t="s">
        <v>137</v>
      </c>
      <c r="D12" t="s">
        <v>138</v>
      </c>
      <c r="E12" s="36">
        <v>5070</v>
      </c>
      <c r="F12" s="15">
        <v>55.706625</v>
      </c>
      <c r="G12" s="16">
        <v>0.0106</v>
      </c>
      <c r="H12" s="17"/>
      <c r="J12" s="16" t="s">
        <v>13</v>
      </c>
      <c r="K12" s="40">
        <v>0.1898</v>
      </c>
    </row>
    <row r="13" spans="1:11" ht="12.75" customHeight="1">
      <c r="A13">
        <v>5</v>
      </c>
      <c r="B13" t="s">
        <v>147</v>
      </c>
      <c r="C13" t="s">
        <v>146</v>
      </c>
      <c r="D13" t="s">
        <v>135</v>
      </c>
      <c r="E13" s="36">
        <v>2460</v>
      </c>
      <c r="F13" s="15">
        <v>53.43243</v>
      </c>
      <c r="G13" s="16">
        <v>0.0102</v>
      </c>
      <c r="H13" s="17"/>
      <c r="J13" s="16" t="s">
        <v>16</v>
      </c>
      <c r="K13" s="40">
        <v>0.12050000000000001</v>
      </c>
    </row>
    <row r="14" spans="1:11" ht="12.75" customHeight="1">
      <c r="A14">
        <v>6</v>
      </c>
      <c r="B14" t="s">
        <v>152</v>
      </c>
      <c r="C14" t="s">
        <v>150</v>
      </c>
      <c r="D14" t="s">
        <v>151</v>
      </c>
      <c r="E14" s="36">
        <v>16100</v>
      </c>
      <c r="F14" s="15">
        <v>53.17025</v>
      </c>
      <c r="G14" s="16">
        <v>0.0101</v>
      </c>
      <c r="H14" s="17"/>
      <c r="J14" s="16" t="s">
        <v>25</v>
      </c>
      <c r="K14" s="40">
        <v>0.0943</v>
      </c>
    </row>
    <row r="15" spans="1:11" ht="12.75" customHeight="1">
      <c r="A15">
        <v>7</v>
      </c>
      <c r="B15" t="s">
        <v>235</v>
      </c>
      <c r="C15" t="s">
        <v>234</v>
      </c>
      <c r="D15" t="s">
        <v>132</v>
      </c>
      <c r="E15" s="36">
        <v>10500</v>
      </c>
      <c r="F15" s="15">
        <v>51.45</v>
      </c>
      <c r="G15" s="16">
        <v>0.0098</v>
      </c>
      <c r="H15" s="17"/>
      <c r="J15" s="16" t="s">
        <v>30</v>
      </c>
      <c r="K15" s="40">
        <v>0.0475</v>
      </c>
    </row>
    <row r="16" spans="1:11" ht="12.75" customHeight="1">
      <c r="A16">
        <v>8</v>
      </c>
      <c r="B16" t="s">
        <v>237</v>
      </c>
      <c r="C16" t="s">
        <v>236</v>
      </c>
      <c r="D16" t="s">
        <v>132</v>
      </c>
      <c r="E16" s="36">
        <v>3800</v>
      </c>
      <c r="F16" s="15">
        <v>51.4273</v>
      </c>
      <c r="G16" s="16">
        <v>0.0098</v>
      </c>
      <c r="H16" s="17"/>
      <c r="J16" s="16" t="s">
        <v>33</v>
      </c>
      <c r="K16" s="40">
        <v>0.0471</v>
      </c>
    </row>
    <row r="17" spans="1:11" ht="12.75" customHeight="1">
      <c r="A17">
        <v>9</v>
      </c>
      <c r="B17" t="s">
        <v>149</v>
      </c>
      <c r="C17" t="s">
        <v>148</v>
      </c>
      <c r="D17" t="s">
        <v>138</v>
      </c>
      <c r="E17" s="36">
        <v>6800</v>
      </c>
      <c r="F17" s="15">
        <v>45.2778</v>
      </c>
      <c r="G17" s="16">
        <v>0.0086</v>
      </c>
      <c r="H17" s="17"/>
      <c r="J17" s="16" t="s">
        <v>104</v>
      </c>
      <c r="K17" s="40">
        <v>0.043899999999999995</v>
      </c>
    </row>
    <row r="18" spans="1:11" ht="12.75" customHeight="1">
      <c r="A18">
        <v>10</v>
      </c>
      <c r="B18" t="s">
        <v>145</v>
      </c>
      <c r="C18" t="s">
        <v>86</v>
      </c>
      <c r="D18" t="s">
        <v>143</v>
      </c>
      <c r="E18" s="36">
        <v>5579</v>
      </c>
      <c r="F18" s="15">
        <v>44.333524</v>
      </c>
      <c r="G18" s="16">
        <v>0.0084</v>
      </c>
      <c r="H18" s="17"/>
      <c r="J18" s="16" t="s">
        <v>135</v>
      </c>
      <c r="K18" s="40">
        <v>0.0379</v>
      </c>
    </row>
    <row r="19" spans="1:11" ht="12.75" customHeight="1">
      <c r="A19">
        <v>11</v>
      </c>
      <c r="B19" t="s">
        <v>163</v>
      </c>
      <c r="C19" t="s">
        <v>161</v>
      </c>
      <c r="D19" t="s">
        <v>159</v>
      </c>
      <c r="E19" s="36">
        <v>2530</v>
      </c>
      <c r="F19" s="15">
        <v>27.077325</v>
      </c>
      <c r="G19" s="16">
        <v>0.0052</v>
      </c>
      <c r="H19" s="17"/>
      <c r="J19" s="16" t="s">
        <v>132</v>
      </c>
      <c r="K19" s="40">
        <v>0.037200000000000004</v>
      </c>
    </row>
    <row r="20" spans="1:11" ht="12.75" customHeight="1">
      <c r="A20">
        <v>12</v>
      </c>
      <c r="B20" t="s">
        <v>157</v>
      </c>
      <c r="C20" t="s">
        <v>155</v>
      </c>
      <c r="D20" t="s">
        <v>135</v>
      </c>
      <c r="E20" s="36">
        <v>2100</v>
      </c>
      <c r="F20" s="15">
        <v>26.51355</v>
      </c>
      <c r="G20" s="16">
        <v>0.005</v>
      </c>
      <c r="H20" s="17"/>
      <c r="J20" s="16" t="s">
        <v>138</v>
      </c>
      <c r="K20" s="40">
        <v>0.021400000000000002</v>
      </c>
    </row>
    <row r="21" spans="1:11" ht="12.75" customHeight="1">
      <c r="A21">
        <v>13</v>
      </c>
      <c r="B21" t="s">
        <v>204</v>
      </c>
      <c r="C21" t="s">
        <v>203</v>
      </c>
      <c r="D21" t="s">
        <v>135</v>
      </c>
      <c r="E21" s="36">
        <v>1169</v>
      </c>
      <c r="F21" s="15">
        <v>21.484467</v>
      </c>
      <c r="G21" s="16">
        <v>0.0040999999999999995</v>
      </c>
      <c r="H21" s="17"/>
      <c r="J21" s="16" t="s">
        <v>216</v>
      </c>
      <c r="K21" s="40">
        <v>0.019</v>
      </c>
    </row>
    <row r="22" spans="1:11" ht="12.75" customHeight="1">
      <c r="A22">
        <v>14</v>
      </c>
      <c r="B22" t="s">
        <v>160</v>
      </c>
      <c r="C22" t="s">
        <v>158</v>
      </c>
      <c r="D22" t="s">
        <v>144</v>
      </c>
      <c r="E22" s="36">
        <v>829</v>
      </c>
      <c r="F22" s="15">
        <v>21.011834</v>
      </c>
      <c r="G22" s="16">
        <v>0.004</v>
      </c>
      <c r="H22" s="17"/>
      <c r="J22" s="16" t="s">
        <v>144</v>
      </c>
      <c r="K22" s="40">
        <v>0.013500000000000002</v>
      </c>
    </row>
    <row r="23" spans="1:11" ht="12.75" customHeight="1">
      <c r="A23">
        <v>15</v>
      </c>
      <c r="B23" t="s">
        <v>166</v>
      </c>
      <c r="C23" t="s">
        <v>164</v>
      </c>
      <c r="D23" t="s">
        <v>144</v>
      </c>
      <c r="E23" s="36">
        <v>5050</v>
      </c>
      <c r="F23" s="15">
        <v>20.2404</v>
      </c>
      <c r="G23" s="16">
        <v>0.0039000000000000003</v>
      </c>
      <c r="H23" s="17"/>
      <c r="J23" s="16" t="s">
        <v>141</v>
      </c>
      <c r="K23" s="40">
        <v>0.0118</v>
      </c>
    </row>
    <row r="24" spans="1:11" ht="12.75" customHeight="1">
      <c r="A24">
        <v>16</v>
      </c>
      <c r="B24" t="s">
        <v>172</v>
      </c>
      <c r="C24" t="s">
        <v>170</v>
      </c>
      <c r="D24" t="s">
        <v>135</v>
      </c>
      <c r="E24" s="36">
        <v>3200</v>
      </c>
      <c r="F24" s="15">
        <v>17.8944</v>
      </c>
      <c r="G24" s="16">
        <v>0.0034000000000000002</v>
      </c>
      <c r="H24" s="17"/>
      <c r="J24" s="16" t="s">
        <v>151</v>
      </c>
      <c r="K24" s="40">
        <v>0.0101</v>
      </c>
    </row>
    <row r="25" spans="1:11" ht="12.75" customHeight="1">
      <c r="A25">
        <v>17</v>
      </c>
      <c r="B25" t="s">
        <v>175</v>
      </c>
      <c r="C25" t="s">
        <v>173</v>
      </c>
      <c r="D25" t="s">
        <v>144</v>
      </c>
      <c r="E25" s="36">
        <v>1880</v>
      </c>
      <c r="F25" s="15">
        <v>17.07322</v>
      </c>
      <c r="G25" s="16">
        <v>0.0033</v>
      </c>
      <c r="H25" s="17"/>
      <c r="J25" s="16" t="s">
        <v>143</v>
      </c>
      <c r="K25" s="40">
        <v>0.0084</v>
      </c>
    </row>
    <row r="26" spans="1:11" ht="12.75" customHeight="1">
      <c r="A26">
        <v>18</v>
      </c>
      <c r="B26" t="s">
        <v>177</v>
      </c>
      <c r="C26" t="s">
        <v>176</v>
      </c>
      <c r="D26" t="s">
        <v>132</v>
      </c>
      <c r="E26" s="36">
        <v>500</v>
      </c>
      <c r="F26" s="15">
        <v>13.04275</v>
      </c>
      <c r="G26" s="16">
        <v>0.0025</v>
      </c>
      <c r="H26" s="17"/>
      <c r="J26" s="16" t="s">
        <v>159</v>
      </c>
      <c r="K26" s="40">
        <v>0.0052</v>
      </c>
    </row>
    <row r="27" spans="1:11" ht="12.75" customHeight="1">
      <c r="A27">
        <v>19</v>
      </c>
      <c r="B27" t="s">
        <v>194</v>
      </c>
      <c r="C27" t="s">
        <v>193</v>
      </c>
      <c r="D27" t="s">
        <v>144</v>
      </c>
      <c r="E27" s="36">
        <v>2680</v>
      </c>
      <c r="F27" s="15">
        <v>12.1471</v>
      </c>
      <c r="G27" s="16">
        <v>0.0023</v>
      </c>
      <c r="H27" s="17"/>
      <c r="J27" s="16" t="s">
        <v>156</v>
      </c>
      <c r="K27" s="40">
        <v>0.0022</v>
      </c>
    </row>
    <row r="28" spans="1:11" ht="12.75" customHeight="1">
      <c r="A28">
        <v>20</v>
      </c>
      <c r="B28" t="s">
        <v>180</v>
      </c>
      <c r="C28" t="s">
        <v>179</v>
      </c>
      <c r="D28" t="s">
        <v>156</v>
      </c>
      <c r="E28" s="36">
        <v>670</v>
      </c>
      <c r="F28" s="15">
        <v>11.81813</v>
      </c>
      <c r="G28" s="16">
        <v>0.0022</v>
      </c>
      <c r="H28" s="17"/>
      <c r="J28" s="16" t="s">
        <v>35</v>
      </c>
      <c r="K28" s="40">
        <v>0.0558</v>
      </c>
    </row>
    <row r="29" spans="1:10" ht="12.75" customHeight="1">
      <c r="A29">
        <v>21</v>
      </c>
      <c r="B29" t="s">
        <v>182</v>
      </c>
      <c r="C29" t="s">
        <v>181</v>
      </c>
      <c r="D29" t="s">
        <v>138</v>
      </c>
      <c r="E29" s="36">
        <v>890</v>
      </c>
      <c r="F29" s="15">
        <v>11.565995</v>
      </c>
      <c r="G29" s="16">
        <v>0.0022</v>
      </c>
      <c r="H29" s="17"/>
      <c r="J29" s="16"/>
    </row>
    <row r="30" spans="3:9" ht="12.75" customHeight="1">
      <c r="C30" s="19" t="s">
        <v>53</v>
      </c>
      <c r="D30" s="19"/>
      <c r="E30" s="37"/>
      <c r="F30" s="20">
        <f>SUM(F9:F29)</f>
        <v>775.7057030000001</v>
      </c>
      <c r="G30" s="21">
        <f>SUM(G9:G29)</f>
        <v>0.1477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10</v>
      </c>
      <c r="F32" s="15"/>
      <c r="G32" s="16"/>
      <c r="H32" s="17"/>
    </row>
    <row r="33" spans="3:8" ht="12.75" customHeight="1">
      <c r="C33" s="1" t="s">
        <v>11</v>
      </c>
      <c r="F33" s="15"/>
      <c r="G33" s="16"/>
      <c r="H33" s="17"/>
    </row>
    <row r="34" spans="1:14" ht="12.75" customHeight="1">
      <c r="A34">
        <v>22</v>
      </c>
      <c r="B34" t="s">
        <v>239</v>
      </c>
      <c r="C34" t="s">
        <v>238</v>
      </c>
      <c r="D34" t="s">
        <v>13</v>
      </c>
      <c r="E34" s="36">
        <v>100000000</v>
      </c>
      <c r="F34" s="15">
        <v>996.852</v>
      </c>
      <c r="G34" s="16">
        <v>0.1898</v>
      </c>
      <c r="H34" s="17">
        <v>41653</v>
      </c>
      <c r="M34" t="e">
        <f>+VLOOKUP(B34,'[1]GREATER THAN 60'!$A$2:$AE$121,31,0)</f>
        <v>#N/A</v>
      </c>
      <c r="N34" t="e">
        <f>+M34=D34</f>
        <v>#N/A</v>
      </c>
    </row>
    <row r="35" spans="1:8" ht="12.75" customHeight="1">
      <c r="A35">
        <v>23</v>
      </c>
      <c r="B35" t="s">
        <v>240</v>
      </c>
      <c r="C35" t="s">
        <v>238</v>
      </c>
      <c r="D35" t="s">
        <v>25</v>
      </c>
      <c r="E35" s="36">
        <v>50000000</v>
      </c>
      <c r="F35" s="15">
        <v>495.115</v>
      </c>
      <c r="G35" s="16">
        <v>0.0943</v>
      </c>
      <c r="H35" s="17">
        <v>41680</v>
      </c>
    </row>
    <row r="36" spans="3:9" ht="12.75" customHeight="1">
      <c r="C36" s="19" t="s">
        <v>53</v>
      </c>
      <c r="D36" s="19"/>
      <c r="E36" s="37"/>
      <c r="F36" s="20">
        <f>SUM(F34:F35)</f>
        <v>1491.967</v>
      </c>
      <c r="G36" s="21">
        <f>SUM(G34:G35)</f>
        <v>0.2841</v>
      </c>
      <c r="H36" s="22"/>
      <c r="I36" s="30"/>
    </row>
    <row r="37" spans="6:8" ht="12.75" customHeight="1">
      <c r="F37" s="15"/>
      <c r="G37" s="16"/>
      <c r="H37" s="17"/>
    </row>
    <row r="38" spans="3:8" ht="12.75" customHeight="1">
      <c r="C38" s="1" t="s">
        <v>54</v>
      </c>
      <c r="F38" s="15"/>
      <c r="G38" s="16"/>
      <c r="H38" s="17"/>
    </row>
    <row r="39" spans="1:8" ht="12.75" customHeight="1">
      <c r="A39">
        <v>24</v>
      </c>
      <c r="B39" t="s">
        <v>242</v>
      </c>
      <c r="C39" t="s">
        <v>241</v>
      </c>
      <c r="D39" t="s">
        <v>16</v>
      </c>
      <c r="E39" s="36">
        <v>67000000</v>
      </c>
      <c r="F39" s="15">
        <v>633.00193</v>
      </c>
      <c r="G39" s="16">
        <v>0.12050000000000001</v>
      </c>
      <c r="H39" s="17">
        <v>41838</v>
      </c>
    </row>
    <row r="40" spans="3:9" ht="12.75" customHeight="1">
      <c r="C40" s="19" t="s">
        <v>53</v>
      </c>
      <c r="D40" s="19"/>
      <c r="E40" s="37"/>
      <c r="F40" s="20">
        <f>SUM(F39:F39)</f>
        <v>633.00193</v>
      </c>
      <c r="G40" s="21">
        <f>SUM(G39:G39)</f>
        <v>0.12050000000000001</v>
      </c>
      <c r="H40" s="22"/>
      <c r="I40" s="30"/>
    </row>
    <row r="41" spans="6:8" ht="12.75" customHeight="1">
      <c r="F41" s="15"/>
      <c r="G41" s="16"/>
      <c r="H41" s="17"/>
    </row>
    <row r="42" spans="3:8" ht="12.75" customHeight="1">
      <c r="C42" s="1" t="s">
        <v>79</v>
      </c>
      <c r="F42" s="15"/>
      <c r="G42" s="16"/>
      <c r="H42" s="17"/>
    </row>
    <row r="43" spans="1:8" ht="12.75" customHeight="1">
      <c r="A43">
        <v>25</v>
      </c>
      <c r="B43" t="s">
        <v>243</v>
      </c>
      <c r="C43" t="s">
        <v>80</v>
      </c>
      <c r="D43" t="s">
        <v>33</v>
      </c>
      <c r="E43" s="36">
        <v>25000000</v>
      </c>
      <c r="F43" s="15">
        <v>247.518</v>
      </c>
      <c r="G43" s="16">
        <v>0.0471</v>
      </c>
      <c r="H43" s="17">
        <v>41683</v>
      </c>
    </row>
    <row r="44" spans="3:9" ht="12.75" customHeight="1">
      <c r="C44" s="19" t="s">
        <v>53</v>
      </c>
      <c r="D44" s="19"/>
      <c r="E44" s="37"/>
      <c r="F44" s="20">
        <f>SUM(F43:F43)</f>
        <v>247.518</v>
      </c>
      <c r="G44" s="21">
        <f>SUM(G43:G43)</f>
        <v>0.0471</v>
      </c>
      <c r="H44" s="22"/>
      <c r="I44" s="30"/>
    </row>
    <row r="45" spans="6:8" ht="12.75" customHeight="1">
      <c r="F45" s="15"/>
      <c r="G45" s="16"/>
      <c r="H45" s="17"/>
    </row>
    <row r="46" spans="3:8" ht="12.75" customHeight="1">
      <c r="C46" s="1" t="s">
        <v>82</v>
      </c>
      <c r="F46" s="15"/>
      <c r="G46" s="16"/>
      <c r="H46" s="17"/>
    </row>
    <row r="47" spans="3:8" ht="12.75" customHeight="1">
      <c r="C47" s="1" t="s">
        <v>83</v>
      </c>
      <c r="F47" s="15"/>
      <c r="G47" s="16"/>
      <c r="H47" s="17"/>
    </row>
    <row r="48" spans="1:8" ht="12.75" customHeight="1">
      <c r="A48">
        <v>26</v>
      </c>
      <c r="B48" t="s">
        <v>219</v>
      </c>
      <c r="C48" t="s">
        <v>218</v>
      </c>
      <c r="D48" t="s">
        <v>27</v>
      </c>
      <c r="E48" s="36">
        <v>50000000</v>
      </c>
      <c r="F48" s="15">
        <v>499.1695</v>
      </c>
      <c r="G48" s="16">
        <v>0.095</v>
      </c>
      <c r="H48" s="17">
        <v>44430</v>
      </c>
    </row>
    <row r="49" spans="1:8" ht="12.75" customHeight="1">
      <c r="A49">
        <v>27</v>
      </c>
      <c r="B49" t="s">
        <v>245</v>
      </c>
      <c r="C49" t="s">
        <v>244</v>
      </c>
      <c r="D49" t="s">
        <v>27</v>
      </c>
      <c r="E49" s="36">
        <v>50000000</v>
      </c>
      <c r="F49" s="15">
        <v>481.405</v>
      </c>
      <c r="G49" s="16">
        <v>0.0917</v>
      </c>
      <c r="H49" s="17">
        <v>44884</v>
      </c>
    </row>
    <row r="50" spans="1:8" ht="12.75" customHeight="1">
      <c r="A50">
        <v>28</v>
      </c>
      <c r="B50" t="s">
        <v>221</v>
      </c>
      <c r="C50" t="s">
        <v>220</v>
      </c>
      <c r="D50" t="s">
        <v>27</v>
      </c>
      <c r="E50" s="36">
        <v>25000000</v>
      </c>
      <c r="F50" s="15">
        <v>250.35975</v>
      </c>
      <c r="G50" s="16">
        <v>0.04769999999999999</v>
      </c>
      <c r="H50" s="17">
        <v>43425</v>
      </c>
    </row>
    <row r="51" spans="1:8" ht="12.75" customHeight="1">
      <c r="A51">
        <v>29</v>
      </c>
      <c r="B51" t="s">
        <v>222</v>
      </c>
      <c r="C51" t="s">
        <v>89</v>
      </c>
      <c r="D51" t="s">
        <v>30</v>
      </c>
      <c r="E51" s="36">
        <v>25000000</v>
      </c>
      <c r="F51" s="15">
        <v>249.2805</v>
      </c>
      <c r="G51" s="16">
        <v>0.0475</v>
      </c>
      <c r="H51" s="17">
        <v>41922</v>
      </c>
    </row>
    <row r="52" spans="1:8" ht="12.75" customHeight="1">
      <c r="A52">
        <v>30</v>
      </c>
      <c r="B52" t="s">
        <v>247</v>
      </c>
      <c r="C52" t="s">
        <v>246</v>
      </c>
      <c r="D52" t="s">
        <v>104</v>
      </c>
      <c r="E52" s="36">
        <v>25000000</v>
      </c>
      <c r="F52" s="15">
        <v>230.56575</v>
      </c>
      <c r="G52" s="16">
        <v>0.043899999999999995</v>
      </c>
      <c r="H52" s="17">
        <v>44674</v>
      </c>
    </row>
    <row r="53" spans="1:8" ht="12.75" customHeight="1">
      <c r="A53">
        <v>31</v>
      </c>
      <c r="B53" t="s">
        <v>223</v>
      </c>
      <c r="C53" t="s">
        <v>113</v>
      </c>
      <c r="D53" t="s">
        <v>216</v>
      </c>
      <c r="E53" s="36">
        <v>10000000</v>
      </c>
      <c r="F53" s="15">
        <v>100.0073</v>
      </c>
      <c r="G53" s="16">
        <v>0.019</v>
      </c>
      <c r="H53" s="17">
        <v>41663</v>
      </c>
    </row>
    <row r="54" spans="3:9" ht="12.75" customHeight="1">
      <c r="C54" s="19" t="s">
        <v>53</v>
      </c>
      <c r="D54" s="19"/>
      <c r="E54" s="37"/>
      <c r="F54" s="20">
        <f>SUM(F48:F53)</f>
        <v>1810.7878</v>
      </c>
      <c r="G54" s="21">
        <f>SUM(G48:G53)</f>
        <v>0.3448</v>
      </c>
      <c r="H54" s="22"/>
      <c r="I54" s="30"/>
    </row>
    <row r="55" spans="6:8" ht="12.75" customHeight="1">
      <c r="F55" s="15"/>
      <c r="G55" s="16"/>
      <c r="H55" s="17"/>
    </row>
    <row r="56" spans="3:8" ht="12.75" customHeight="1">
      <c r="C56" s="1" t="s">
        <v>92</v>
      </c>
      <c r="F56" s="15">
        <v>261.199886</v>
      </c>
      <c r="G56" s="16">
        <v>0.049699999999999994</v>
      </c>
      <c r="H56" s="17"/>
    </row>
    <row r="57" spans="3:9" ht="12.75" customHeight="1">
      <c r="C57" s="19" t="s">
        <v>53</v>
      </c>
      <c r="D57" s="19"/>
      <c r="E57" s="37"/>
      <c r="F57" s="20">
        <f>SUM(F56:F56)</f>
        <v>261.199886</v>
      </c>
      <c r="G57" s="21">
        <f>SUM(G56:G56)</f>
        <v>0.049699999999999994</v>
      </c>
      <c r="H57" s="22"/>
      <c r="I57" s="30"/>
    </row>
    <row r="58" spans="6:8" ht="12.75" customHeight="1">
      <c r="F58" s="15"/>
      <c r="G58" s="16"/>
      <c r="H58" s="17"/>
    </row>
    <row r="59" spans="3:8" ht="12.75" customHeight="1">
      <c r="C59" s="1" t="s">
        <v>93</v>
      </c>
      <c r="F59" s="15"/>
      <c r="G59" s="16"/>
      <c r="H59" s="17"/>
    </row>
    <row r="60" spans="3:8" ht="12.75" customHeight="1">
      <c r="C60" s="1" t="s">
        <v>94</v>
      </c>
      <c r="F60" s="15">
        <v>32.327783</v>
      </c>
      <c r="G60" s="16">
        <v>0.0060999999999999995</v>
      </c>
      <c r="H60" s="17"/>
    </row>
    <row r="61" spans="3:9" ht="12.75" customHeight="1">
      <c r="C61" s="19" t="s">
        <v>53</v>
      </c>
      <c r="D61" s="19"/>
      <c r="E61" s="37"/>
      <c r="F61" s="20">
        <f>SUM(F60:F60)</f>
        <v>32.327783</v>
      </c>
      <c r="G61" s="21">
        <f>SUM(G60:G60)</f>
        <v>0.0060999999999999995</v>
      </c>
      <c r="H61" s="22"/>
      <c r="I61" s="30"/>
    </row>
    <row r="62" spans="3:9" ht="12.75" customHeight="1">
      <c r="C62" s="23" t="s">
        <v>95</v>
      </c>
      <c r="D62" s="23"/>
      <c r="E62" s="38"/>
      <c r="F62" s="24">
        <f>SUM(F30,F36,F40,F44,F54,F57,F61)</f>
        <v>5252.508102000001</v>
      </c>
      <c r="G62" s="25">
        <f>SUM(G30,G36,G40,G44,G54,G57,G61)</f>
        <v>1</v>
      </c>
      <c r="H62" s="26"/>
      <c r="I62" s="31"/>
    </row>
    <row r="63" ht="12.75" customHeight="1"/>
    <row r="64" ht="12.75" customHeight="1">
      <c r="C64" s="1" t="s">
        <v>375</v>
      </c>
    </row>
    <row r="65" ht="12.75" customHeight="1">
      <c r="C65" s="1" t="s">
        <v>376</v>
      </c>
    </row>
    <row r="66" ht="12.75" customHeight="1">
      <c r="C66" s="1"/>
    </row>
    <row r="67" ht="12.75" customHeight="1"/>
    <row r="68" spans="3:6" ht="12.75" customHeight="1">
      <c r="C68" s="56" t="s">
        <v>378</v>
      </c>
      <c r="D68" s="57"/>
      <c r="E68" s="56"/>
      <c r="F68" s="86"/>
    </row>
    <row r="69" spans="3:6" ht="12.75" customHeight="1">
      <c r="C69" s="56" t="s">
        <v>409</v>
      </c>
      <c r="D69" s="57" t="s">
        <v>410</v>
      </c>
      <c r="E69" s="56"/>
      <c r="F69" s="86"/>
    </row>
    <row r="70" spans="3:6" ht="12.75" customHeight="1">
      <c r="C70" s="42" t="s">
        <v>482</v>
      </c>
      <c r="D70" s="111"/>
      <c r="E70" s="56"/>
      <c r="F70" s="86"/>
    </row>
    <row r="71" spans="3:7" ht="12.75" customHeight="1">
      <c r="C71" s="61" t="s">
        <v>452</v>
      </c>
      <c r="D71" s="102">
        <v>11.8361</v>
      </c>
      <c r="E71" s="64"/>
      <c r="F71" s="86"/>
      <c r="G71" s="102"/>
    </row>
    <row r="72" spans="3:7" ht="12.75" customHeight="1">
      <c r="C72" s="61" t="s">
        <v>453</v>
      </c>
      <c r="D72" s="102">
        <v>10.2359</v>
      </c>
      <c r="E72" s="64"/>
      <c r="F72" s="86"/>
      <c r="G72" s="102"/>
    </row>
    <row r="73" spans="3:7" ht="12.75" customHeight="1">
      <c r="C73" s="61" t="s">
        <v>454</v>
      </c>
      <c r="D73" s="102">
        <v>11.9588</v>
      </c>
      <c r="E73" s="64"/>
      <c r="F73" s="86"/>
      <c r="G73" s="102"/>
    </row>
    <row r="74" spans="3:7" ht="12.75" customHeight="1">
      <c r="C74" s="61" t="s">
        <v>455</v>
      </c>
      <c r="D74" s="102">
        <v>10.4125</v>
      </c>
      <c r="E74" s="64"/>
      <c r="F74" s="86"/>
      <c r="G74" s="102"/>
    </row>
    <row r="75" spans="3:7" ht="12.75" customHeight="1">
      <c r="C75" s="61" t="s">
        <v>456</v>
      </c>
      <c r="D75" s="102">
        <v>11.8958</v>
      </c>
      <c r="E75" s="64"/>
      <c r="F75" s="86"/>
      <c r="G75" s="102"/>
    </row>
    <row r="76" spans="3:6" ht="12.75" customHeight="1">
      <c r="C76" s="43" t="s">
        <v>481</v>
      </c>
      <c r="D76" s="103"/>
      <c r="E76" s="64"/>
      <c r="F76" s="86"/>
    </row>
    <row r="77" spans="3:6" ht="12.75" customHeight="1">
      <c r="C77" s="61" t="s">
        <v>452</v>
      </c>
      <c r="D77" s="102">
        <v>11.9006</v>
      </c>
      <c r="E77" s="64"/>
      <c r="F77" s="104"/>
    </row>
    <row r="78" spans="3:6" ht="12.75" customHeight="1">
      <c r="C78" s="61" t="s">
        <v>453</v>
      </c>
      <c r="D78" s="102">
        <v>10.2248</v>
      </c>
      <c r="E78" s="64"/>
      <c r="F78" s="105"/>
    </row>
    <row r="79" spans="3:6" ht="12.75" customHeight="1">
      <c r="C79" s="61" t="s">
        <v>454</v>
      </c>
      <c r="D79" s="102">
        <v>12.0384</v>
      </c>
      <c r="E79" s="64"/>
      <c r="F79" s="105"/>
    </row>
    <row r="80" spans="3:6" ht="12.75" customHeight="1">
      <c r="C80" s="61" t="s">
        <v>455</v>
      </c>
      <c r="D80" s="102">
        <v>10.401</v>
      </c>
      <c r="E80" s="64"/>
      <c r="F80" s="105"/>
    </row>
    <row r="81" spans="3:6" ht="12.75" customHeight="1">
      <c r="C81" s="61" t="s">
        <v>456</v>
      </c>
      <c r="D81" s="102">
        <v>11.9643</v>
      </c>
      <c r="E81" s="64"/>
      <c r="F81" s="105"/>
    </row>
    <row r="82" spans="3:6" ht="12.75" customHeight="1">
      <c r="C82" s="112" t="s">
        <v>391</v>
      </c>
      <c r="D82" s="68"/>
      <c r="E82" s="64"/>
      <c r="F82" s="105"/>
    </row>
    <row r="83" spans="3:9" ht="12.75" customHeight="1">
      <c r="C83" s="69" t="s">
        <v>483</v>
      </c>
      <c r="D83" s="64"/>
      <c r="E83" s="69"/>
      <c r="F83" s="64"/>
      <c r="G83" s="64"/>
      <c r="H83" s="64"/>
      <c r="I83" s="64"/>
    </row>
    <row r="84" spans="3:9" ht="12.75" customHeight="1">
      <c r="C84" s="72" t="s">
        <v>415</v>
      </c>
      <c r="D84" s="72" t="s">
        <v>416</v>
      </c>
      <c r="E84" s="72" t="s">
        <v>417</v>
      </c>
      <c r="F84" s="72" t="s">
        <v>418</v>
      </c>
      <c r="G84" s="72" t="s">
        <v>419</v>
      </c>
      <c r="H84" s="72" t="s">
        <v>420</v>
      </c>
      <c r="I84" s="72" t="s">
        <v>421</v>
      </c>
    </row>
    <row r="85" spans="3:9" ht="12.75" customHeight="1">
      <c r="C85" s="64" t="s">
        <v>422</v>
      </c>
      <c r="D85" s="73" t="s">
        <v>410</v>
      </c>
      <c r="E85" s="73" t="s">
        <v>410</v>
      </c>
      <c r="F85" s="73" t="s">
        <v>410</v>
      </c>
      <c r="G85" s="73" t="s">
        <v>410</v>
      </c>
      <c r="H85" s="73" t="s">
        <v>410</v>
      </c>
      <c r="I85" s="73" t="s">
        <v>410</v>
      </c>
    </row>
    <row r="86" spans="3:9" ht="12.75" customHeight="1">
      <c r="C86" s="64" t="s">
        <v>423</v>
      </c>
      <c r="D86" s="73" t="s">
        <v>410</v>
      </c>
      <c r="E86" s="73" t="s">
        <v>410</v>
      </c>
      <c r="F86" s="73" t="s">
        <v>410</v>
      </c>
      <c r="G86" s="73" t="s">
        <v>410</v>
      </c>
      <c r="H86" s="73" t="s">
        <v>410</v>
      </c>
      <c r="I86" s="73" t="s">
        <v>410</v>
      </c>
    </row>
    <row r="87" spans="3:9" ht="12.75" customHeight="1">
      <c r="C87" s="74"/>
      <c r="D87" s="67"/>
      <c r="E87" s="64"/>
      <c r="F87" s="65"/>
      <c r="G87" s="66"/>
      <c r="H87" s="64"/>
      <c r="I87" s="64"/>
    </row>
    <row r="88" spans="3:9" ht="12.75" customHeight="1">
      <c r="C88" s="69" t="s">
        <v>484</v>
      </c>
      <c r="D88" s="64"/>
      <c r="E88" s="64"/>
      <c r="F88" s="64"/>
      <c r="G88" s="64"/>
      <c r="H88" s="64"/>
      <c r="I88" s="64"/>
    </row>
    <row r="89" spans="3:9" ht="12.75" customHeight="1">
      <c r="C89" s="72" t="s">
        <v>415</v>
      </c>
      <c r="D89" s="72" t="s">
        <v>416</v>
      </c>
      <c r="E89" s="72" t="s">
        <v>424</v>
      </c>
      <c r="F89" s="72" t="s">
        <v>425</v>
      </c>
      <c r="G89" s="72" t="s">
        <v>426</v>
      </c>
      <c r="H89" s="72" t="s">
        <v>427</v>
      </c>
      <c r="I89" s="64"/>
    </row>
    <row r="90" spans="3:9" ht="12.75" customHeight="1">
      <c r="C90" s="75" t="s">
        <v>422</v>
      </c>
      <c r="D90" s="76" t="s">
        <v>410</v>
      </c>
      <c r="E90" s="76" t="s">
        <v>410</v>
      </c>
      <c r="F90" s="76" t="s">
        <v>410</v>
      </c>
      <c r="G90" s="76" t="s">
        <v>410</v>
      </c>
      <c r="H90" s="76" t="s">
        <v>410</v>
      </c>
      <c r="I90" s="64"/>
    </row>
    <row r="91" spans="3:9" ht="12.75" customHeight="1">
      <c r="C91" s="75" t="s">
        <v>423</v>
      </c>
      <c r="D91" s="76" t="s">
        <v>410</v>
      </c>
      <c r="E91" s="76" t="s">
        <v>410</v>
      </c>
      <c r="F91" s="76" t="s">
        <v>410</v>
      </c>
      <c r="G91" s="76" t="s">
        <v>410</v>
      </c>
      <c r="H91" s="76" t="s">
        <v>410</v>
      </c>
      <c r="I91" s="79"/>
    </row>
    <row r="92" spans="3:9" ht="12.75" customHeight="1">
      <c r="C92" s="80"/>
      <c r="D92" s="81"/>
      <c r="E92" s="81"/>
      <c r="F92" s="81"/>
      <c r="G92" s="80"/>
      <c r="H92" s="82"/>
      <c r="I92" s="64"/>
    </row>
    <row r="93" spans="3:9" ht="12.75" customHeight="1">
      <c r="C93" s="69" t="s">
        <v>485</v>
      </c>
      <c r="D93" s="64"/>
      <c r="E93" s="69"/>
      <c r="F93" s="64"/>
      <c r="G93" s="64"/>
      <c r="H93" s="64"/>
      <c r="I93" s="64"/>
    </row>
    <row r="94" spans="3:9" ht="12.75" customHeight="1">
      <c r="C94" s="72" t="s">
        <v>415</v>
      </c>
      <c r="D94" s="72" t="s">
        <v>416</v>
      </c>
      <c r="E94" s="72" t="s">
        <v>417</v>
      </c>
      <c r="F94" s="72" t="s">
        <v>428</v>
      </c>
      <c r="G94" s="72" t="s">
        <v>429</v>
      </c>
      <c r="H94" s="72" t="s">
        <v>430</v>
      </c>
      <c r="I94" s="64"/>
    </row>
    <row r="95" spans="3:9" ht="12.75" customHeight="1">
      <c r="C95" s="64" t="s">
        <v>422</v>
      </c>
      <c r="D95" s="73" t="s">
        <v>410</v>
      </c>
      <c r="E95" s="73" t="s">
        <v>410</v>
      </c>
      <c r="F95" s="73" t="s">
        <v>410</v>
      </c>
      <c r="G95" s="73" t="s">
        <v>410</v>
      </c>
      <c r="H95" s="73" t="s">
        <v>410</v>
      </c>
      <c r="I95" s="64"/>
    </row>
    <row r="96" spans="3:9" ht="12.75" customHeight="1">
      <c r="C96" s="64" t="s">
        <v>423</v>
      </c>
      <c r="D96" s="73" t="s">
        <v>410</v>
      </c>
      <c r="E96" s="73" t="s">
        <v>410</v>
      </c>
      <c r="F96" s="73" t="s">
        <v>410</v>
      </c>
      <c r="G96" s="73" t="s">
        <v>410</v>
      </c>
      <c r="H96" s="73" t="s">
        <v>410</v>
      </c>
      <c r="I96" s="64"/>
    </row>
    <row r="97" spans="3:9" ht="12.75" customHeight="1">
      <c r="C97" s="80"/>
      <c r="D97" s="81"/>
      <c r="E97" s="81"/>
      <c r="F97" s="81"/>
      <c r="G97" s="80"/>
      <c r="H97" s="82"/>
      <c r="I97" s="64"/>
    </row>
    <row r="98" spans="3:9" ht="12.75" customHeight="1">
      <c r="C98" s="69" t="s">
        <v>486</v>
      </c>
      <c r="D98" s="64"/>
      <c r="E98" s="84"/>
      <c r="F98" s="64"/>
      <c r="G98" s="64"/>
      <c r="H98" s="82"/>
      <c r="I98" s="64"/>
    </row>
    <row r="99" spans="3:9" ht="12.75" customHeight="1">
      <c r="C99" s="72" t="s">
        <v>415</v>
      </c>
      <c r="D99" s="72" t="s">
        <v>416</v>
      </c>
      <c r="E99" s="72" t="s">
        <v>431</v>
      </c>
      <c r="F99" s="72" t="s">
        <v>432</v>
      </c>
      <c r="G99" s="72" t="s">
        <v>433</v>
      </c>
      <c r="H99" s="72" t="s">
        <v>427</v>
      </c>
      <c r="I99" s="64"/>
    </row>
    <row r="100" spans="3:9" ht="12.75" customHeight="1">
      <c r="C100" s="75" t="s">
        <v>422</v>
      </c>
      <c r="D100" s="76" t="s">
        <v>410</v>
      </c>
      <c r="E100" s="76" t="s">
        <v>410</v>
      </c>
      <c r="F100" s="94" t="s">
        <v>410</v>
      </c>
      <c r="G100" s="95" t="s">
        <v>410</v>
      </c>
      <c r="H100" s="96" t="s">
        <v>410</v>
      </c>
      <c r="I100" s="64"/>
    </row>
    <row r="101" spans="3:9" ht="12.75" customHeight="1">
      <c r="C101" s="75" t="s">
        <v>423</v>
      </c>
      <c r="D101" s="76" t="s">
        <v>410</v>
      </c>
      <c r="E101" s="76" t="s">
        <v>410</v>
      </c>
      <c r="F101" s="94" t="s">
        <v>410</v>
      </c>
      <c r="G101" s="95" t="s">
        <v>410</v>
      </c>
      <c r="H101" s="96" t="s">
        <v>410</v>
      </c>
      <c r="I101" s="64"/>
    </row>
    <row r="102" spans="3:6" ht="12.75">
      <c r="C102" s="112"/>
      <c r="D102" s="68"/>
      <c r="E102" s="64"/>
      <c r="F102" s="105"/>
    </row>
    <row r="103" spans="3:6" ht="38.25">
      <c r="C103" s="113" t="s">
        <v>408</v>
      </c>
      <c r="D103" s="68" t="s">
        <v>410</v>
      </c>
      <c r="E103" s="64"/>
      <c r="F103" s="86"/>
    </row>
    <row r="104" spans="3:6" ht="25.5">
      <c r="C104" s="113" t="s">
        <v>393</v>
      </c>
      <c r="D104" s="68" t="s">
        <v>410</v>
      </c>
      <c r="E104" s="64"/>
      <c r="F104" s="86"/>
    </row>
    <row r="105" spans="3:6" ht="12.75">
      <c r="C105" s="56" t="s">
        <v>394</v>
      </c>
      <c r="D105" s="68" t="s">
        <v>491</v>
      </c>
      <c r="E105" s="64"/>
      <c r="F105" s="86"/>
    </row>
    <row r="106" spans="3:6" ht="12.75">
      <c r="C106" s="64" t="s">
        <v>457</v>
      </c>
      <c r="D106" s="64"/>
      <c r="E106" s="64"/>
      <c r="F106" s="86"/>
    </row>
    <row r="107" spans="3:6" ht="12.75">
      <c r="C107" s="90" t="s">
        <v>396</v>
      </c>
      <c r="D107" s="91" t="s">
        <v>438</v>
      </c>
      <c r="E107" s="91" t="s">
        <v>439</v>
      </c>
      <c r="F107" s="86"/>
    </row>
    <row r="108" spans="3:6" ht="12.75">
      <c r="C108" s="61" t="s">
        <v>453</v>
      </c>
      <c r="D108" s="68" t="s">
        <v>410</v>
      </c>
      <c r="E108" s="68" t="s">
        <v>410</v>
      </c>
      <c r="F108" s="86"/>
    </row>
    <row r="109" spans="3:6" ht="12.75">
      <c r="C109" s="61" t="s">
        <v>384</v>
      </c>
      <c r="D109" s="134">
        <v>0.051977</v>
      </c>
      <c r="E109" s="134">
        <v>0.04978</v>
      </c>
      <c r="F109" s="86"/>
    </row>
    <row r="110" spans="3:6" ht="12.75">
      <c r="C110" s="61" t="s">
        <v>458</v>
      </c>
      <c r="D110" s="68" t="s">
        <v>410</v>
      </c>
      <c r="E110" s="68" t="s">
        <v>410</v>
      </c>
      <c r="F110" s="86"/>
    </row>
    <row r="111" spans="3:6" ht="12.75">
      <c r="C111" s="61" t="s">
        <v>389</v>
      </c>
      <c r="D111" s="134">
        <v>0.055172</v>
      </c>
      <c r="E111" s="134">
        <v>0.05284</v>
      </c>
      <c r="F111" s="86"/>
    </row>
    <row r="112" spans="3:6" ht="12.75">
      <c r="C112" s="64" t="s">
        <v>443</v>
      </c>
      <c r="D112" s="64"/>
      <c r="E112" s="64"/>
      <c r="F112" s="86"/>
    </row>
    <row r="113" spans="3:6" ht="12.75">
      <c r="C113" s="64" t="s">
        <v>399</v>
      </c>
      <c r="D113" s="56"/>
      <c r="E113" s="56"/>
      <c r="F113" s="86"/>
    </row>
    <row r="114" spans="3:6" ht="12.75">
      <c r="C114" s="86"/>
      <c r="D114" s="86"/>
      <c r="E114" s="86"/>
      <c r="F114" s="86"/>
    </row>
    <row r="115" ht="12.75">
      <c r="E115"/>
    </row>
    <row r="117" ht="12.75">
      <c r="K117"/>
    </row>
    <row r="118" ht="12.75">
      <c r="K118"/>
    </row>
    <row r="123" ht="12.75">
      <c r="F123" s="7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48.0039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00390625" style="28" customWidth="1"/>
  </cols>
  <sheetData>
    <row r="1" spans="1:8" ht="18.75">
      <c r="A1" s="3"/>
      <c r="B1" s="3"/>
      <c r="C1" s="139" t="s">
        <v>248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54</v>
      </c>
      <c r="F8" s="15"/>
      <c r="G8" s="16"/>
      <c r="H8" s="17"/>
    </row>
    <row r="9" spans="1:8" ht="12.75" customHeight="1">
      <c r="A9">
        <v>1</v>
      </c>
      <c r="B9" t="s">
        <v>249</v>
      </c>
      <c r="C9" t="s">
        <v>108</v>
      </c>
      <c r="D9" t="s">
        <v>25</v>
      </c>
      <c r="E9" s="36">
        <v>88500000</v>
      </c>
      <c r="F9" s="15">
        <v>861.16164</v>
      </c>
      <c r="G9" s="16">
        <v>0.1162</v>
      </c>
      <c r="H9" s="17">
        <v>41738</v>
      </c>
    </row>
    <row r="10" spans="1:11" ht="12.75" customHeight="1">
      <c r="A10">
        <v>2</v>
      </c>
      <c r="B10" t="s">
        <v>242</v>
      </c>
      <c r="C10" t="s">
        <v>241</v>
      </c>
      <c r="D10" t="s">
        <v>16</v>
      </c>
      <c r="E10" s="36">
        <v>60000000</v>
      </c>
      <c r="F10" s="15">
        <v>566.8674</v>
      </c>
      <c r="G10" s="16">
        <v>0.0765</v>
      </c>
      <c r="H10" s="17">
        <v>41838</v>
      </c>
      <c r="J10" s="18" t="s">
        <v>17</v>
      </c>
      <c r="K10" s="41" t="s">
        <v>18</v>
      </c>
    </row>
    <row r="11" spans="3:11" ht="12.75" customHeight="1">
      <c r="C11" s="19" t="s">
        <v>53</v>
      </c>
      <c r="D11" s="19"/>
      <c r="E11" s="37"/>
      <c r="F11" s="20">
        <f>SUM(F9:F10)</f>
        <v>1428.02904</v>
      </c>
      <c r="G11" s="21">
        <f>SUM(G9:G10)</f>
        <v>0.19269999999999998</v>
      </c>
      <c r="H11" s="22"/>
      <c r="I11" s="30"/>
      <c r="J11" s="16" t="s">
        <v>250</v>
      </c>
      <c r="K11" s="40">
        <v>0.1351</v>
      </c>
    </row>
    <row r="12" spans="6:11" ht="12.75" customHeight="1">
      <c r="F12" s="15"/>
      <c r="G12" s="16"/>
      <c r="H12" s="17"/>
      <c r="J12" s="16" t="s">
        <v>216</v>
      </c>
      <c r="K12" s="40">
        <v>0.1344</v>
      </c>
    </row>
    <row r="13" spans="3:11" ht="12.75" customHeight="1">
      <c r="C13" s="1" t="s">
        <v>82</v>
      </c>
      <c r="F13" s="15"/>
      <c r="G13" s="16"/>
      <c r="H13" s="17"/>
      <c r="J13" s="16" t="s">
        <v>251</v>
      </c>
      <c r="K13" s="40">
        <v>0.134</v>
      </c>
    </row>
    <row r="14" spans="3:11" ht="12.75" customHeight="1">
      <c r="C14" s="1" t="s">
        <v>83</v>
      </c>
      <c r="F14" s="15"/>
      <c r="G14" s="16"/>
      <c r="H14" s="17"/>
      <c r="I14" s="30"/>
      <c r="J14" s="16" t="s">
        <v>25</v>
      </c>
      <c r="K14" s="40">
        <v>0.1162</v>
      </c>
    </row>
    <row r="15" spans="1:11" ht="12.75" customHeight="1">
      <c r="A15">
        <v>3</v>
      </c>
      <c r="B15" t="s">
        <v>255</v>
      </c>
      <c r="C15" s="2" t="s">
        <v>68</v>
      </c>
      <c r="D15" t="s">
        <v>250</v>
      </c>
      <c r="E15" s="36">
        <v>100000000</v>
      </c>
      <c r="F15" s="15">
        <v>1001.39</v>
      </c>
      <c r="G15" s="16">
        <v>0.1351</v>
      </c>
      <c r="H15" s="17">
        <v>42308</v>
      </c>
      <c r="J15" s="16" t="s">
        <v>252</v>
      </c>
      <c r="K15" s="40">
        <v>0.11359999999999999</v>
      </c>
    </row>
    <row r="16" spans="1:11" ht="12.75" customHeight="1">
      <c r="A16">
        <v>4</v>
      </c>
      <c r="B16" t="s">
        <v>257</v>
      </c>
      <c r="C16" t="s">
        <v>256</v>
      </c>
      <c r="D16" t="s">
        <v>216</v>
      </c>
      <c r="E16" s="36">
        <v>100000000</v>
      </c>
      <c r="F16" s="15">
        <v>996.034</v>
      </c>
      <c r="G16" s="16">
        <v>0.1344</v>
      </c>
      <c r="H16" s="17">
        <v>41901</v>
      </c>
      <c r="J16" s="16" t="s">
        <v>16</v>
      </c>
      <c r="K16" s="40">
        <v>0.0765</v>
      </c>
    </row>
    <row r="17" spans="1:11" ht="12.75" customHeight="1">
      <c r="A17">
        <v>5</v>
      </c>
      <c r="B17" t="s">
        <v>260</v>
      </c>
      <c r="C17" t="s">
        <v>258</v>
      </c>
      <c r="D17" t="s">
        <v>251</v>
      </c>
      <c r="E17" s="36">
        <v>100000000</v>
      </c>
      <c r="F17" s="15">
        <v>992.904</v>
      </c>
      <c r="G17" s="16">
        <v>0.134</v>
      </c>
      <c r="H17" s="17">
        <v>42014</v>
      </c>
      <c r="J17" s="16" t="s">
        <v>253</v>
      </c>
      <c r="K17" s="40">
        <v>0.0675</v>
      </c>
    </row>
    <row r="18" spans="1:11" ht="12.75" customHeight="1">
      <c r="A18">
        <v>6</v>
      </c>
      <c r="B18" t="s">
        <v>262</v>
      </c>
      <c r="C18" t="s">
        <v>261</v>
      </c>
      <c r="D18" t="s">
        <v>252</v>
      </c>
      <c r="E18" s="36">
        <v>85000000</v>
      </c>
      <c r="F18" s="15">
        <v>842.0797</v>
      </c>
      <c r="G18" s="16">
        <v>0.11359999999999999</v>
      </c>
      <c r="H18" s="17">
        <v>42549</v>
      </c>
      <c r="J18" s="16" t="s">
        <v>254</v>
      </c>
      <c r="K18" s="40">
        <v>0.0673</v>
      </c>
    </row>
    <row r="19" spans="1:11" ht="12.75" customHeight="1">
      <c r="A19">
        <v>7</v>
      </c>
      <c r="B19" t="s">
        <v>264</v>
      </c>
      <c r="C19" t="s">
        <v>263</v>
      </c>
      <c r="D19" t="s">
        <v>253</v>
      </c>
      <c r="E19" s="36">
        <v>50000000</v>
      </c>
      <c r="F19" s="15">
        <v>500.2335</v>
      </c>
      <c r="G19" s="16">
        <v>0.0675</v>
      </c>
      <c r="H19" s="17">
        <v>42129</v>
      </c>
      <c r="J19" s="16" t="s">
        <v>104</v>
      </c>
      <c r="K19" s="40">
        <v>0.0667</v>
      </c>
    </row>
    <row r="20" spans="1:11" ht="12.75" customHeight="1">
      <c r="A20">
        <v>8</v>
      </c>
      <c r="B20" t="s">
        <v>266</v>
      </c>
      <c r="C20" t="s">
        <v>265</v>
      </c>
      <c r="D20" t="s">
        <v>254</v>
      </c>
      <c r="E20" s="36">
        <v>50000000</v>
      </c>
      <c r="F20" s="15">
        <v>498.7675</v>
      </c>
      <c r="G20" s="16">
        <v>0.0673</v>
      </c>
      <c r="H20" s="17">
        <v>41897</v>
      </c>
      <c r="J20" s="16" t="s">
        <v>259</v>
      </c>
      <c r="K20" s="40">
        <v>0.054000000000000006</v>
      </c>
    </row>
    <row r="21" spans="1:11" ht="12.75" customHeight="1">
      <c r="A21">
        <v>9</v>
      </c>
      <c r="B21" t="s">
        <v>267</v>
      </c>
      <c r="C21" t="s">
        <v>62</v>
      </c>
      <c r="D21" t="s">
        <v>259</v>
      </c>
      <c r="E21" s="36">
        <v>40000000</v>
      </c>
      <c r="F21" s="15">
        <v>400.1472</v>
      </c>
      <c r="G21" s="16">
        <v>0.054000000000000006</v>
      </c>
      <c r="H21" s="17">
        <v>42024</v>
      </c>
      <c r="J21" s="16" t="s">
        <v>35</v>
      </c>
      <c r="K21" s="40">
        <v>0.0347</v>
      </c>
    </row>
    <row r="22" spans="3:10" ht="12.75" customHeight="1">
      <c r="C22" s="19" t="s">
        <v>53</v>
      </c>
      <c r="D22" s="19"/>
      <c r="E22" s="37"/>
      <c r="F22" s="20">
        <f>SUM(F15:F21)</f>
        <v>5231.5559</v>
      </c>
      <c r="G22" s="21">
        <f>SUM(G15:G21)</f>
        <v>0.7059000000000001</v>
      </c>
      <c r="H22" s="22"/>
      <c r="J22" s="16"/>
    </row>
    <row r="23" spans="6:8" ht="12.75" customHeight="1">
      <c r="F23" s="15"/>
      <c r="G23" s="16"/>
      <c r="H23" s="17"/>
    </row>
    <row r="24" spans="3:8" ht="12.75" customHeight="1">
      <c r="C24" s="1" t="s">
        <v>268</v>
      </c>
      <c r="F24" s="15"/>
      <c r="G24" s="16"/>
      <c r="H24" s="17"/>
    </row>
    <row r="25" spans="1:9" ht="12.75" customHeight="1">
      <c r="A25">
        <v>10</v>
      </c>
      <c r="B25" t="s">
        <v>270</v>
      </c>
      <c r="C25" t="s">
        <v>269</v>
      </c>
      <c r="D25" t="s">
        <v>104</v>
      </c>
      <c r="E25" s="36">
        <v>50000000</v>
      </c>
      <c r="F25" s="15">
        <v>494.146</v>
      </c>
      <c r="G25" s="16">
        <v>0.0667</v>
      </c>
      <c r="H25" s="17">
        <v>42275</v>
      </c>
      <c r="I25" s="30"/>
    </row>
    <row r="26" spans="3:8" ht="12.75" customHeight="1">
      <c r="C26" s="19" t="s">
        <v>53</v>
      </c>
      <c r="D26" s="19"/>
      <c r="E26" s="37"/>
      <c r="F26" s="20">
        <f>SUM(F25:F25)</f>
        <v>494.146</v>
      </c>
      <c r="G26" s="21">
        <f>SUM(G25:G25)</f>
        <v>0.0667</v>
      </c>
      <c r="H26" s="22"/>
    </row>
    <row r="27" spans="6:8" ht="12.75" customHeight="1">
      <c r="F27" s="15"/>
      <c r="G27" s="16"/>
      <c r="H27" s="17"/>
    </row>
    <row r="28" spans="3:8" ht="12.75" customHeight="1">
      <c r="C28" s="1" t="s">
        <v>92</v>
      </c>
      <c r="F28" s="15">
        <v>99.369943</v>
      </c>
      <c r="G28" s="16">
        <v>0.0134</v>
      </c>
      <c r="H28" s="17"/>
    </row>
    <row r="29" spans="3:9" ht="12.75" customHeight="1">
      <c r="C29" s="19" t="s">
        <v>53</v>
      </c>
      <c r="D29" s="19"/>
      <c r="E29" s="37"/>
      <c r="F29" s="20">
        <f>SUM(F28:F28)</f>
        <v>99.369943</v>
      </c>
      <c r="G29" s="21">
        <f>SUM(G28:G28)</f>
        <v>0.0134</v>
      </c>
      <c r="H29" s="22"/>
      <c r="I29" s="30"/>
    </row>
    <row r="30" spans="6:8" ht="12.75" customHeight="1">
      <c r="F30" s="15"/>
      <c r="G30" s="16"/>
      <c r="H30" s="17"/>
    </row>
    <row r="31" spans="3:8" ht="12.75" customHeight="1">
      <c r="C31" s="1" t="s">
        <v>93</v>
      </c>
      <c r="F31" s="15"/>
      <c r="G31" s="16"/>
      <c r="H31" s="17"/>
    </row>
    <row r="32" spans="3:9" ht="12.75" customHeight="1">
      <c r="C32" s="1" t="s">
        <v>94</v>
      </c>
      <c r="F32" s="15">
        <v>158.709612</v>
      </c>
      <c r="G32" s="16">
        <v>0.0213</v>
      </c>
      <c r="H32" s="17"/>
      <c r="I32" s="30"/>
    </row>
    <row r="33" spans="3:8" ht="12.75" customHeight="1">
      <c r="C33" s="19" t="s">
        <v>53</v>
      </c>
      <c r="D33" s="19"/>
      <c r="E33" s="37"/>
      <c r="F33" s="20">
        <f>SUM(F32:F32)</f>
        <v>158.709612</v>
      </c>
      <c r="G33" s="21">
        <f>SUM(G32:G32)</f>
        <v>0.0213</v>
      </c>
      <c r="H33" s="22"/>
    </row>
    <row r="34" spans="3:8" ht="12.75" customHeight="1">
      <c r="C34" s="23" t="s">
        <v>95</v>
      </c>
      <c r="D34" s="23"/>
      <c r="E34" s="38"/>
      <c r="F34" s="24">
        <f>SUM(F11,F22,F26,F29,F33)</f>
        <v>7411.810495</v>
      </c>
      <c r="G34" s="25">
        <f>SUM(G11,G22,G26,G29,G33)</f>
        <v>1</v>
      </c>
      <c r="H34" s="26"/>
    </row>
    <row r="35" ht="12.75" customHeight="1"/>
    <row r="36" spans="3:9" ht="12.75" customHeight="1">
      <c r="C36" s="1" t="s">
        <v>375</v>
      </c>
      <c r="I36" s="30"/>
    </row>
    <row r="37" spans="3:9" ht="12.75" customHeight="1">
      <c r="C37" s="1" t="s">
        <v>376</v>
      </c>
      <c r="I37" s="31"/>
    </row>
    <row r="38" ht="12.75" customHeight="1">
      <c r="C38" s="1"/>
    </row>
    <row r="39" ht="12.75" customHeight="1"/>
    <row r="40" spans="3:11" ht="12.75" customHeight="1">
      <c r="C40" s="56" t="s">
        <v>378</v>
      </c>
      <c r="D40" s="56"/>
      <c r="E40" s="56"/>
      <c r="F40" s="58"/>
      <c r="G40" s="86"/>
      <c r="K40"/>
    </row>
    <row r="41" spans="3:11" ht="12.75" customHeight="1">
      <c r="C41" s="56" t="s">
        <v>379</v>
      </c>
      <c r="D41" s="101" t="s">
        <v>410</v>
      </c>
      <c r="E41" s="56"/>
      <c r="F41" s="58"/>
      <c r="G41" s="86"/>
      <c r="K41"/>
    </row>
    <row r="42" spans="3:11" ht="12.75" customHeight="1">
      <c r="C42" s="42" t="s">
        <v>482</v>
      </c>
      <c r="D42" s="56"/>
      <c r="E42" s="56"/>
      <c r="F42" s="58"/>
      <c r="G42" s="86"/>
      <c r="K42"/>
    </row>
    <row r="43" spans="3:11" ht="12.75" customHeight="1">
      <c r="C43" s="61" t="s">
        <v>380</v>
      </c>
      <c r="D43" s="102">
        <v>1230.6245</v>
      </c>
      <c r="E43" s="56"/>
      <c r="F43" s="58"/>
      <c r="G43" s="137"/>
      <c r="K43"/>
    </row>
    <row r="44" spans="3:11" ht="12.75" customHeight="1">
      <c r="C44" s="61" t="s">
        <v>381</v>
      </c>
      <c r="D44" s="102">
        <v>1029.9036</v>
      </c>
      <c r="E44" s="56"/>
      <c r="F44" s="58"/>
      <c r="G44" s="137"/>
      <c r="K44"/>
    </row>
    <row r="45" spans="3:11" ht="12.75" customHeight="1">
      <c r="C45" s="61" t="s">
        <v>382</v>
      </c>
      <c r="D45" s="102">
        <v>1001.4799</v>
      </c>
      <c r="E45" s="56"/>
      <c r="F45" s="58"/>
      <c r="G45" s="137"/>
      <c r="K45"/>
    </row>
    <row r="46" spans="3:11" ht="12.75" customHeight="1">
      <c r="C46" s="61" t="s">
        <v>383</v>
      </c>
      <c r="D46" s="102">
        <v>1001.4853</v>
      </c>
      <c r="E46" s="56"/>
      <c r="F46" s="58"/>
      <c r="G46" s="137"/>
      <c r="K46"/>
    </row>
    <row r="47" spans="3:11" ht="12.75" customHeight="1">
      <c r="C47" s="61" t="s">
        <v>384</v>
      </c>
      <c r="D47" s="102">
        <v>1001.4821</v>
      </c>
      <c r="E47" s="56"/>
      <c r="F47" s="58"/>
      <c r="G47" s="137"/>
      <c r="K47"/>
    </row>
    <row r="48" spans="3:11" ht="12.75" customHeight="1">
      <c r="C48" s="61" t="s">
        <v>446</v>
      </c>
      <c r="D48" s="102">
        <v>1230.8165</v>
      </c>
      <c r="E48" s="56"/>
      <c r="F48" s="58"/>
      <c r="G48" s="137"/>
      <c r="K48"/>
    </row>
    <row r="49" spans="3:11" ht="12.75" customHeight="1">
      <c r="C49" s="61" t="s">
        <v>386</v>
      </c>
      <c r="D49" s="102">
        <v>1234.5369</v>
      </c>
      <c r="E49" s="56"/>
      <c r="F49" s="58"/>
      <c r="G49" s="137"/>
      <c r="K49"/>
    </row>
    <row r="50" spans="3:11" ht="12.75" customHeight="1">
      <c r="C50" s="61" t="s">
        <v>389</v>
      </c>
      <c r="D50" s="68" t="s">
        <v>410</v>
      </c>
      <c r="E50" s="56"/>
      <c r="F50" s="58"/>
      <c r="G50" s="137"/>
      <c r="K50"/>
    </row>
    <row r="51" spans="3:11" ht="12.75" customHeight="1">
      <c r="C51" s="61" t="s">
        <v>387</v>
      </c>
      <c r="D51" s="102">
        <v>1002.156</v>
      </c>
      <c r="E51" s="56"/>
      <c r="F51" s="58"/>
      <c r="G51" s="137"/>
      <c r="K51"/>
    </row>
    <row r="52" spans="3:11" ht="12.75" customHeight="1">
      <c r="C52" s="61" t="s">
        <v>407</v>
      </c>
      <c r="D52" s="102">
        <v>1233.408</v>
      </c>
      <c r="E52" s="56"/>
      <c r="F52" s="58"/>
      <c r="G52" s="137"/>
      <c r="K52"/>
    </row>
    <row r="53" spans="3:11" ht="12.75" customHeight="1">
      <c r="C53" s="43" t="s">
        <v>481</v>
      </c>
      <c r="D53" s="57"/>
      <c r="E53" s="56"/>
      <c r="F53" s="58"/>
      <c r="G53" s="86"/>
      <c r="K53"/>
    </row>
    <row r="54" spans="3:11" ht="12.75" customHeight="1">
      <c r="C54" s="61" t="s">
        <v>380</v>
      </c>
      <c r="D54" s="102">
        <v>1240.9469</v>
      </c>
      <c r="E54" s="104"/>
      <c r="F54" s="105"/>
      <c r="G54" s="86"/>
      <c r="K54"/>
    </row>
    <row r="55" spans="3:11" ht="12.75" customHeight="1">
      <c r="C55" s="61" t="s">
        <v>381</v>
      </c>
      <c r="D55" s="102">
        <v>1020.5088</v>
      </c>
      <c r="E55" s="105"/>
      <c r="F55" s="105"/>
      <c r="G55" s="86"/>
      <c r="K55"/>
    </row>
    <row r="56" spans="3:11" ht="12.75" customHeight="1">
      <c r="C56" s="61" t="s">
        <v>382</v>
      </c>
      <c r="D56" s="102">
        <v>1000</v>
      </c>
      <c r="E56" s="105"/>
      <c r="F56" s="105"/>
      <c r="G56" s="86"/>
      <c r="K56"/>
    </row>
    <row r="57" spans="3:11" ht="12.75" customHeight="1">
      <c r="C57" s="61" t="s">
        <v>383</v>
      </c>
      <c r="D57" s="102">
        <v>1000.994</v>
      </c>
      <c r="E57" s="105"/>
      <c r="F57" s="105"/>
      <c r="G57" s="86"/>
      <c r="K57"/>
    </row>
    <row r="58" spans="3:11" ht="12.75" customHeight="1">
      <c r="C58" s="61" t="s">
        <v>384</v>
      </c>
      <c r="D58" s="102">
        <v>1000.9907</v>
      </c>
      <c r="E58" s="105"/>
      <c r="F58" s="105"/>
      <c r="G58" s="86"/>
      <c r="K58"/>
    </row>
    <row r="59" spans="3:11" ht="12.75" customHeight="1">
      <c r="C59" s="61" t="s">
        <v>446</v>
      </c>
      <c r="D59" s="102">
        <v>1241.1365</v>
      </c>
      <c r="E59" s="105"/>
      <c r="F59" s="105"/>
      <c r="G59" s="86"/>
      <c r="K59"/>
    </row>
    <row r="60" spans="3:11" ht="12.75" customHeight="1">
      <c r="C60" s="61" t="s">
        <v>386</v>
      </c>
      <c r="D60" s="102">
        <v>1245.1103</v>
      </c>
      <c r="E60" s="105"/>
      <c r="F60" s="105"/>
      <c r="G60" s="86"/>
      <c r="K60"/>
    </row>
    <row r="61" spans="3:11" ht="12.75" customHeight="1">
      <c r="C61" s="61" t="s">
        <v>389</v>
      </c>
      <c r="D61" s="68" t="s">
        <v>410</v>
      </c>
      <c r="E61" s="105"/>
      <c r="F61" s="105"/>
      <c r="G61" s="86"/>
      <c r="K61"/>
    </row>
    <row r="62" spans="3:11" ht="12.75" customHeight="1">
      <c r="C62" s="61" t="s">
        <v>387</v>
      </c>
      <c r="D62" s="102">
        <v>1007.0408</v>
      </c>
      <c r="E62" s="105"/>
      <c r="F62" s="105"/>
      <c r="G62" s="86"/>
      <c r="K62"/>
    </row>
    <row r="63" spans="3:11" ht="12.75" customHeight="1">
      <c r="C63" s="61" t="s">
        <v>407</v>
      </c>
      <c r="D63" s="102">
        <v>1243.9854</v>
      </c>
      <c r="E63" s="105"/>
      <c r="F63" s="105"/>
      <c r="G63" s="86"/>
      <c r="K63"/>
    </row>
    <row r="64" spans="3:11" ht="12.75" customHeight="1">
      <c r="C64" s="56" t="s">
        <v>391</v>
      </c>
      <c r="D64" s="68" t="s">
        <v>410</v>
      </c>
      <c r="E64" s="56"/>
      <c r="F64" s="58"/>
      <c r="G64" s="86"/>
      <c r="K64"/>
    </row>
    <row r="65" spans="3:11" ht="12.75" customHeight="1">
      <c r="C65" s="56" t="s">
        <v>408</v>
      </c>
      <c r="D65" s="68" t="s">
        <v>410</v>
      </c>
      <c r="E65" s="56"/>
      <c r="F65" s="58"/>
      <c r="G65" s="86"/>
      <c r="K65"/>
    </row>
    <row r="66" spans="3:11" ht="12.75" customHeight="1">
      <c r="C66" s="56" t="s">
        <v>393</v>
      </c>
      <c r="D66" s="68" t="s">
        <v>410</v>
      </c>
      <c r="E66" s="56"/>
      <c r="F66" s="58"/>
      <c r="G66" s="86"/>
      <c r="K66"/>
    </row>
    <row r="67" spans="3:11" ht="12.75" customHeight="1">
      <c r="C67" s="56" t="s">
        <v>394</v>
      </c>
      <c r="D67" s="68" t="s">
        <v>492</v>
      </c>
      <c r="E67" s="56"/>
      <c r="F67" s="58"/>
      <c r="G67" s="86"/>
      <c r="K67"/>
    </row>
    <row r="68" spans="3:11" ht="12.75" customHeight="1">
      <c r="C68" s="56" t="s">
        <v>395</v>
      </c>
      <c r="D68" s="64"/>
      <c r="E68" s="56"/>
      <c r="F68" s="58"/>
      <c r="G68" s="86"/>
      <c r="K68"/>
    </row>
    <row r="69" spans="3:11" ht="12.75" customHeight="1">
      <c r="C69" s="90" t="s">
        <v>396</v>
      </c>
      <c r="D69" s="107" t="s">
        <v>438</v>
      </c>
      <c r="E69" s="107" t="s">
        <v>439</v>
      </c>
      <c r="F69" s="114"/>
      <c r="G69" s="86"/>
      <c r="K69"/>
    </row>
    <row r="70" spans="3:11" ht="12.75">
      <c r="C70" s="61" t="s">
        <v>459</v>
      </c>
      <c r="D70" s="92">
        <v>13.987726</v>
      </c>
      <c r="E70" s="92">
        <v>13.396335</v>
      </c>
      <c r="F70" s="58"/>
      <c r="G70" s="86"/>
      <c r="K70"/>
    </row>
    <row r="71" spans="3:11" ht="12.75">
      <c r="C71" s="61" t="s">
        <v>460</v>
      </c>
      <c r="D71" s="92">
        <v>7.675113</v>
      </c>
      <c r="E71" s="92">
        <v>7.350615</v>
      </c>
      <c r="F71" s="58"/>
      <c r="G71" s="86"/>
      <c r="K71"/>
    </row>
    <row r="72" spans="3:11" ht="12.75">
      <c r="C72" s="61" t="s">
        <v>461</v>
      </c>
      <c r="D72" s="92">
        <v>6.907545000000001</v>
      </c>
      <c r="E72" s="92">
        <v>6.615498</v>
      </c>
      <c r="F72" s="58"/>
      <c r="G72" s="86"/>
      <c r="K72"/>
    </row>
    <row r="73" spans="3:11" ht="12.75">
      <c r="C73" s="115" t="s">
        <v>462</v>
      </c>
      <c r="D73" s="92">
        <v>6.922177</v>
      </c>
      <c r="E73" s="92">
        <v>6.629512</v>
      </c>
      <c r="F73" s="58"/>
      <c r="G73" s="86"/>
      <c r="K73"/>
    </row>
    <row r="74" spans="3:11" ht="12.75">
      <c r="C74" s="115" t="s">
        <v>463</v>
      </c>
      <c r="D74" s="92" t="s">
        <v>441</v>
      </c>
      <c r="E74" s="92" t="s">
        <v>441</v>
      </c>
      <c r="F74" s="116"/>
      <c r="G74" s="86"/>
      <c r="K74"/>
    </row>
    <row r="75" spans="3:11" ht="12.75">
      <c r="C75" s="115" t="s">
        <v>464</v>
      </c>
      <c r="D75" s="92" t="s">
        <v>441</v>
      </c>
      <c r="E75" s="92" t="s">
        <v>441</v>
      </c>
      <c r="F75" s="116"/>
      <c r="G75" s="86"/>
      <c r="K75"/>
    </row>
    <row r="76" spans="3:11" ht="12.75">
      <c r="C76" s="108" t="s">
        <v>398</v>
      </c>
      <c r="D76" s="92"/>
      <c r="E76" s="92"/>
      <c r="F76" s="114"/>
      <c r="G76" s="86"/>
      <c r="K76"/>
    </row>
    <row r="77" spans="3:11" ht="12.75">
      <c r="C77" s="110" t="s">
        <v>399</v>
      </c>
      <c r="D77" s="109"/>
      <c r="E77" s="109"/>
      <c r="F77" s="114"/>
      <c r="G77" s="86"/>
      <c r="K77"/>
    </row>
    <row r="78" ht="12.75">
      <c r="K78"/>
    </row>
    <row r="79" ht="12.75">
      <c r="K79"/>
    </row>
    <row r="80" ht="12.75">
      <c r="K80"/>
    </row>
    <row r="81" ht="12.75">
      <c r="K8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50.281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39" t="s">
        <v>271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272</v>
      </c>
      <c r="C9" t="s">
        <v>225</v>
      </c>
      <c r="D9" t="s">
        <v>25</v>
      </c>
      <c r="E9" s="36">
        <v>200000000</v>
      </c>
      <c r="F9" s="15">
        <v>1839.028</v>
      </c>
      <c r="G9" s="16">
        <v>0.0694</v>
      </c>
      <c r="H9" s="17">
        <v>41984</v>
      </c>
    </row>
    <row r="10" spans="1:11" ht="12.75" customHeight="1">
      <c r="A10">
        <v>2</v>
      </c>
      <c r="B10" t="s">
        <v>230</v>
      </c>
      <c r="C10" t="s">
        <v>229</v>
      </c>
      <c r="D10" t="s">
        <v>25</v>
      </c>
      <c r="E10" s="36">
        <v>20000000</v>
      </c>
      <c r="F10" s="15">
        <v>196.7304</v>
      </c>
      <c r="G10" s="16">
        <v>0.0074</v>
      </c>
      <c r="H10" s="17">
        <v>41711</v>
      </c>
      <c r="J10" s="18" t="s">
        <v>17</v>
      </c>
      <c r="K10" s="41" t="s">
        <v>18</v>
      </c>
    </row>
    <row r="11" spans="3:11" ht="12.75" customHeight="1">
      <c r="C11" s="19" t="s">
        <v>53</v>
      </c>
      <c r="D11" s="19"/>
      <c r="E11" s="37"/>
      <c r="F11" s="20">
        <f>SUM(F9:F10)</f>
        <v>2035.7584</v>
      </c>
      <c r="G11" s="21">
        <f>SUM(G9:G10)</f>
        <v>0.07680000000000001</v>
      </c>
      <c r="H11" s="22"/>
      <c r="I11" s="30"/>
      <c r="J11" s="16" t="s">
        <v>104</v>
      </c>
      <c r="K11" s="40">
        <v>0.22940000000000002</v>
      </c>
    </row>
    <row r="12" spans="6:11" ht="12.75" customHeight="1">
      <c r="F12" s="15"/>
      <c r="G12" s="16"/>
      <c r="H12" s="17"/>
      <c r="J12" s="16" t="s">
        <v>106</v>
      </c>
      <c r="K12" s="40">
        <v>0.19870000000000002</v>
      </c>
    </row>
    <row r="13" spans="3:11" ht="12.75" customHeight="1">
      <c r="C13" s="1" t="s">
        <v>54</v>
      </c>
      <c r="F13" s="15"/>
      <c r="G13" s="16"/>
      <c r="H13" s="17"/>
      <c r="J13" s="16" t="s">
        <v>273</v>
      </c>
      <c r="K13" s="40">
        <v>0.096</v>
      </c>
    </row>
    <row r="14" spans="1:11" ht="12.75" customHeight="1">
      <c r="A14">
        <v>3</v>
      </c>
      <c r="B14" t="s">
        <v>242</v>
      </c>
      <c r="C14" t="s">
        <v>241</v>
      </c>
      <c r="D14" t="s">
        <v>16</v>
      </c>
      <c r="E14" s="36">
        <v>93000000</v>
      </c>
      <c r="F14" s="15">
        <v>878.64447</v>
      </c>
      <c r="G14" s="16">
        <v>0.0332</v>
      </c>
      <c r="H14" s="17">
        <v>41838</v>
      </c>
      <c r="J14" s="16" t="s">
        <v>274</v>
      </c>
      <c r="K14" s="40">
        <v>0.0956</v>
      </c>
    </row>
    <row r="15" spans="3:11" ht="12.75" customHeight="1">
      <c r="C15" s="19" t="s">
        <v>53</v>
      </c>
      <c r="D15" s="19"/>
      <c r="E15" s="37"/>
      <c r="F15" s="20">
        <f>SUM(F14:F14)</f>
        <v>878.64447</v>
      </c>
      <c r="G15" s="21">
        <f>SUM(G14:G14)</f>
        <v>0.0332</v>
      </c>
      <c r="H15" s="22"/>
      <c r="I15" s="30"/>
      <c r="J15" s="16" t="s">
        <v>25</v>
      </c>
      <c r="K15" s="40">
        <v>0.0768</v>
      </c>
    </row>
    <row r="16" spans="6:11" ht="12.75" customHeight="1">
      <c r="F16" s="15"/>
      <c r="G16" s="16"/>
      <c r="H16" s="17"/>
      <c r="J16" s="16" t="s">
        <v>252</v>
      </c>
      <c r="K16" s="40">
        <v>0.0617</v>
      </c>
    </row>
    <row r="17" spans="3:11" ht="12.75" customHeight="1">
      <c r="C17" s="1" t="s">
        <v>79</v>
      </c>
      <c r="F17" s="15"/>
      <c r="G17" s="16"/>
      <c r="H17" s="17"/>
      <c r="J17" s="16" t="s">
        <v>254</v>
      </c>
      <c r="K17" s="40">
        <v>0.0394</v>
      </c>
    </row>
    <row r="18" spans="1:11" ht="12.75" customHeight="1">
      <c r="A18">
        <v>4</v>
      </c>
      <c r="B18" t="s">
        <v>243</v>
      </c>
      <c r="C18" t="s">
        <v>80</v>
      </c>
      <c r="D18" t="s">
        <v>33</v>
      </c>
      <c r="E18" s="36">
        <v>25000000</v>
      </c>
      <c r="F18" s="15">
        <v>247.518</v>
      </c>
      <c r="G18" s="16">
        <v>0.009300000000000001</v>
      </c>
      <c r="H18" s="17">
        <v>41683</v>
      </c>
      <c r="J18" s="16" t="s">
        <v>27</v>
      </c>
      <c r="K18" s="40">
        <v>0.0377</v>
      </c>
    </row>
    <row r="19" spans="3:11" ht="12.75" customHeight="1">
      <c r="C19" s="19" t="s">
        <v>53</v>
      </c>
      <c r="D19" s="19"/>
      <c r="E19" s="37"/>
      <c r="F19" s="20">
        <f>SUM(F18:F18)</f>
        <v>247.518</v>
      </c>
      <c r="G19" s="21">
        <f>SUM(G18:G18)</f>
        <v>0.009300000000000001</v>
      </c>
      <c r="H19" s="22"/>
      <c r="I19" s="30"/>
      <c r="J19" s="16" t="s">
        <v>253</v>
      </c>
      <c r="K19" s="40">
        <v>0.037599999999999995</v>
      </c>
    </row>
    <row r="20" spans="6:11" ht="12.75" customHeight="1">
      <c r="F20" s="15"/>
      <c r="G20" s="16"/>
      <c r="H20" s="17"/>
      <c r="J20" s="16" t="s">
        <v>16</v>
      </c>
      <c r="K20" s="40">
        <v>0.0332</v>
      </c>
    </row>
    <row r="21" spans="3:11" ht="12.75" customHeight="1">
      <c r="C21" s="1" t="s">
        <v>82</v>
      </c>
      <c r="F21" s="15"/>
      <c r="G21" s="16"/>
      <c r="H21" s="17"/>
      <c r="J21" s="16" t="s">
        <v>250</v>
      </c>
      <c r="K21" s="40">
        <v>0.021099999999999997</v>
      </c>
    </row>
    <row r="22" spans="3:11" ht="12.75" customHeight="1">
      <c r="C22" s="1" t="s">
        <v>83</v>
      </c>
      <c r="F22" s="15"/>
      <c r="G22" s="16"/>
      <c r="H22" s="17"/>
      <c r="I22" s="30"/>
      <c r="J22" s="16" t="s">
        <v>107</v>
      </c>
      <c r="K22" s="40">
        <v>0.0151</v>
      </c>
    </row>
    <row r="23" spans="1:11" ht="12.75" customHeight="1">
      <c r="A23">
        <v>5</v>
      </c>
      <c r="B23" t="s">
        <v>277</v>
      </c>
      <c r="C23" t="s">
        <v>276</v>
      </c>
      <c r="D23" t="s">
        <v>273</v>
      </c>
      <c r="E23" s="36">
        <v>250000000</v>
      </c>
      <c r="F23" s="15">
        <v>2544.465</v>
      </c>
      <c r="G23" s="16">
        <v>0.096</v>
      </c>
      <c r="H23" s="17">
        <v>43170</v>
      </c>
      <c r="J23" s="16" t="s">
        <v>33</v>
      </c>
      <c r="K23" s="40">
        <v>0.009300000000000001</v>
      </c>
    </row>
    <row r="24" spans="1:11" ht="12.75" customHeight="1">
      <c r="A24">
        <v>6</v>
      </c>
      <c r="B24" t="s">
        <v>279</v>
      </c>
      <c r="C24" t="s">
        <v>278</v>
      </c>
      <c r="D24" t="s">
        <v>274</v>
      </c>
      <c r="E24" s="36">
        <v>250000000</v>
      </c>
      <c r="F24" s="15">
        <v>2531.895</v>
      </c>
      <c r="G24" s="16">
        <v>0.0956</v>
      </c>
      <c r="H24" s="17">
        <v>43542</v>
      </c>
      <c r="J24" s="16" t="s">
        <v>275</v>
      </c>
      <c r="K24" s="40">
        <v>0.0040999999999999995</v>
      </c>
    </row>
    <row r="25" spans="1:11" ht="12.75" customHeight="1">
      <c r="A25">
        <v>7</v>
      </c>
      <c r="B25" t="s">
        <v>262</v>
      </c>
      <c r="C25" t="s">
        <v>261</v>
      </c>
      <c r="D25" t="s">
        <v>252</v>
      </c>
      <c r="E25" s="36">
        <v>165000000</v>
      </c>
      <c r="F25" s="15">
        <v>1634.6253</v>
      </c>
      <c r="G25" s="16">
        <v>0.0617</v>
      </c>
      <c r="H25" s="17">
        <v>42549</v>
      </c>
      <c r="J25" s="16" t="s">
        <v>259</v>
      </c>
      <c r="K25" s="40">
        <v>0.0038</v>
      </c>
    </row>
    <row r="26" spans="1:11" ht="12.75" customHeight="1">
      <c r="A26">
        <v>8</v>
      </c>
      <c r="B26" t="s">
        <v>119</v>
      </c>
      <c r="C26" t="s">
        <v>118</v>
      </c>
      <c r="D26" t="s">
        <v>104</v>
      </c>
      <c r="E26" s="36">
        <v>150000000</v>
      </c>
      <c r="F26" s="15">
        <v>1480.7955</v>
      </c>
      <c r="G26" s="16">
        <v>0.0559</v>
      </c>
      <c r="H26" s="17">
        <v>42172</v>
      </c>
      <c r="J26" s="16" t="s">
        <v>35</v>
      </c>
      <c r="K26" s="40">
        <v>0.0405</v>
      </c>
    </row>
    <row r="27" spans="1:10" ht="12.75" customHeight="1">
      <c r="A27">
        <v>9</v>
      </c>
      <c r="B27" t="s">
        <v>247</v>
      </c>
      <c r="C27" t="s">
        <v>246</v>
      </c>
      <c r="D27" t="s">
        <v>104</v>
      </c>
      <c r="E27" s="36">
        <v>125000000</v>
      </c>
      <c r="F27" s="15">
        <v>1152.82875</v>
      </c>
      <c r="G27" s="16">
        <v>0.0435</v>
      </c>
      <c r="H27" s="17">
        <v>44674</v>
      </c>
      <c r="J27" s="16"/>
    </row>
    <row r="28" spans="1:8" ht="12.75" customHeight="1">
      <c r="A28">
        <v>10</v>
      </c>
      <c r="B28" t="s">
        <v>117</v>
      </c>
      <c r="C28" t="s">
        <v>77</v>
      </c>
      <c r="D28" t="s">
        <v>106</v>
      </c>
      <c r="E28" s="36">
        <v>100000000</v>
      </c>
      <c r="F28" s="15">
        <v>1001.538</v>
      </c>
      <c r="G28" s="16">
        <v>0.0378</v>
      </c>
      <c r="H28" s="17">
        <v>41869</v>
      </c>
    </row>
    <row r="29" spans="1:8" ht="12.75" customHeight="1">
      <c r="A29">
        <v>11</v>
      </c>
      <c r="B29" t="s">
        <v>219</v>
      </c>
      <c r="C29" t="s">
        <v>218</v>
      </c>
      <c r="D29" t="s">
        <v>27</v>
      </c>
      <c r="E29" s="36">
        <v>100000000</v>
      </c>
      <c r="F29" s="15">
        <v>998.339</v>
      </c>
      <c r="G29" s="16">
        <v>0.0377</v>
      </c>
      <c r="H29" s="17">
        <v>44430</v>
      </c>
    </row>
    <row r="30" spans="1:8" ht="12.75" customHeight="1">
      <c r="A30">
        <v>12</v>
      </c>
      <c r="B30" t="s">
        <v>280</v>
      </c>
      <c r="C30" t="s">
        <v>113</v>
      </c>
      <c r="D30" t="s">
        <v>104</v>
      </c>
      <c r="E30" s="36">
        <v>100000000</v>
      </c>
      <c r="F30" s="15">
        <v>996.679</v>
      </c>
      <c r="G30" s="16">
        <v>0.037599999999999995</v>
      </c>
      <c r="H30" s="17">
        <v>41859</v>
      </c>
    </row>
    <row r="31" spans="1:8" ht="12.75" customHeight="1">
      <c r="A31">
        <v>13</v>
      </c>
      <c r="B31" t="s">
        <v>282</v>
      </c>
      <c r="C31" t="s">
        <v>281</v>
      </c>
      <c r="D31" t="s">
        <v>253</v>
      </c>
      <c r="E31" s="36">
        <v>100000000</v>
      </c>
      <c r="F31" s="15">
        <v>995.301</v>
      </c>
      <c r="G31" s="16">
        <v>0.037599999999999995</v>
      </c>
      <c r="H31" s="17">
        <v>42283</v>
      </c>
    </row>
    <row r="32" spans="1:8" ht="12.75" customHeight="1">
      <c r="A32">
        <v>14</v>
      </c>
      <c r="B32" t="s">
        <v>283</v>
      </c>
      <c r="C32" t="s">
        <v>77</v>
      </c>
      <c r="D32" t="s">
        <v>106</v>
      </c>
      <c r="E32" s="36">
        <v>94588000</v>
      </c>
      <c r="F32" s="15">
        <v>992.080563</v>
      </c>
      <c r="G32" s="16">
        <v>0.0374</v>
      </c>
      <c r="H32" s="17">
        <v>43360</v>
      </c>
    </row>
    <row r="33" spans="1:8" ht="12.75" customHeight="1">
      <c r="A33">
        <v>15</v>
      </c>
      <c r="B33" t="s">
        <v>285</v>
      </c>
      <c r="C33" t="s">
        <v>284</v>
      </c>
      <c r="D33" t="s">
        <v>104</v>
      </c>
      <c r="E33" s="36">
        <v>100000000</v>
      </c>
      <c r="F33" s="15">
        <v>988.912</v>
      </c>
      <c r="G33" s="16">
        <v>0.0373</v>
      </c>
      <c r="H33" s="17">
        <v>41978</v>
      </c>
    </row>
    <row r="34" spans="1:8" ht="12.75" customHeight="1">
      <c r="A34">
        <v>16</v>
      </c>
      <c r="B34" t="s">
        <v>286</v>
      </c>
      <c r="C34" t="s">
        <v>265</v>
      </c>
      <c r="D34" t="s">
        <v>254</v>
      </c>
      <c r="E34" s="36">
        <v>100000000</v>
      </c>
      <c r="F34" s="15">
        <v>976.124</v>
      </c>
      <c r="G34" s="16">
        <v>0.0368</v>
      </c>
      <c r="H34" s="17">
        <v>42526</v>
      </c>
    </row>
    <row r="35" spans="1:8" ht="12.75" customHeight="1">
      <c r="A35">
        <v>17</v>
      </c>
      <c r="B35" t="s">
        <v>288</v>
      </c>
      <c r="C35" t="s">
        <v>287</v>
      </c>
      <c r="D35" t="s">
        <v>104</v>
      </c>
      <c r="E35" s="36">
        <v>100000000</v>
      </c>
      <c r="F35" s="15">
        <v>967.124</v>
      </c>
      <c r="G35" s="16">
        <v>0.0365</v>
      </c>
      <c r="H35" s="17">
        <v>41758</v>
      </c>
    </row>
    <row r="36" spans="1:8" ht="12.75" customHeight="1">
      <c r="A36">
        <v>18</v>
      </c>
      <c r="B36" t="s">
        <v>289</v>
      </c>
      <c r="C36" t="s">
        <v>77</v>
      </c>
      <c r="D36" t="s">
        <v>106</v>
      </c>
      <c r="E36" s="36">
        <v>56105000</v>
      </c>
      <c r="F36" s="15">
        <v>559.857769</v>
      </c>
      <c r="G36" s="16">
        <v>0.021099999999999997</v>
      </c>
      <c r="H36" s="17">
        <v>42600</v>
      </c>
    </row>
    <row r="37" spans="1:8" ht="12.75" customHeight="1">
      <c r="A37">
        <v>19</v>
      </c>
      <c r="B37" t="s">
        <v>255</v>
      </c>
      <c r="C37" s="2" t="s">
        <v>68</v>
      </c>
      <c r="D37" t="s">
        <v>250</v>
      </c>
      <c r="E37" s="36">
        <v>50000000</v>
      </c>
      <c r="F37" s="15">
        <v>500.695</v>
      </c>
      <c r="G37" s="16">
        <v>0.0189</v>
      </c>
      <c r="H37" s="17">
        <v>42308</v>
      </c>
    </row>
    <row r="38" spans="1:8" ht="12.75" customHeight="1">
      <c r="A38">
        <v>20</v>
      </c>
      <c r="B38" t="s">
        <v>122</v>
      </c>
      <c r="C38" t="s">
        <v>110</v>
      </c>
      <c r="D38" t="s">
        <v>107</v>
      </c>
      <c r="E38" s="36">
        <v>40000000</v>
      </c>
      <c r="F38" s="15">
        <v>399.1508</v>
      </c>
      <c r="G38" s="16">
        <v>0.0151</v>
      </c>
      <c r="H38" s="17">
        <v>41879</v>
      </c>
    </row>
    <row r="39" spans="1:8" ht="12.75" customHeight="1">
      <c r="A39">
        <v>21</v>
      </c>
      <c r="B39" t="s">
        <v>291</v>
      </c>
      <c r="C39" t="s">
        <v>290</v>
      </c>
      <c r="D39" t="s">
        <v>275</v>
      </c>
      <c r="E39" s="36">
        <v>10000000</v>
      </c>
      <c r="F39" s="15">
        <v>107.4513</v>
      </c>
      <c r="G39" s="16">
        <v>0.0040999999999999995</v>
      </c>
      <c r="H39" s="17">
        <v>41732</v>
      </c>
    </row>
    <row r="40" spans="1:8" ht="12.75" customHeight="1">
      <c r="A40">
        <v>22</v>
      </c>
      <c r="B40" t="s">
        <v>267</v>
      </c>
      <c r="C40" t="s">
        <v>62</v>
      </c>
      <c r="D40" t="s">
        <v>259</v>
      </c>
      <c r="E40" s="36">
        <v>10000000</v>
      </c>
      <c r="F40" s="15">
        <v>100.0368</v>
      </c>
      <c r="G40" s="16">
        <v>0.0038</v>
      </c>
      <c r="H40" s="17">
        <v>42024</v>
      </c>
    </row>
    <row r="41" spans="1:8" ht="12.75" customHeight="1">
      <c r="A41">
        <v>23</v>
      </c>
      <c r="B41" t="s">
        <v>293</v>
      </c>
      <c r="C41" t="s">
        <v>292</v>
      </c>
      <c r="D41" t="s">
        <v>254</v>
      </c>
      <c r="E41" s="36">
        <v>6925000</v>
      </c>
      <c r="F41" s="15">
        <v>68.79662</v>
      </c>
      <c r="G41" s="16">
        <v>0.0026</v>
      </c>
      <c r="H41" s="17">
        <v>41896</v>
      </c>
    </row>
    <row r="42" spans="1:8" ht="12.75" customHeight="1">
      <c r="A42">
        <v>24</v>
      </c>
      <c r="B42" t="s">
        <v>294</v>
      </c>
      <c r="C42" t="s">
        <v>281</v>
      </c>
      <c r="D42" t="s">
        <v>250</v>
      </c>
      <c r="E42" s="36">
        <v>5768000</v>
      </c>
      <c r="F42" s="15">
        <v>58.461276</v>
      </c>
      <c r="G42" s="16">
        <v>0.0022</v>
      </c>
      <c r="H42" s="17">
        <v>42607</v>
      </c>
    </row>
    <row r="43" spans="3:8" ht="12.75" customHeight="1">
      <c r="C43" s="19" t="s">
        <v>53</v>
      </c>
      <c r="D43" s="19"/>
      <c r="E43" s="37"/>
      <c r="F43" s="20">
        <f>SUM(F23:F42)</f>
        <v>19055.156678</v>
      </c>
      <c r="G43" s="21">
        <f>SUM(G23:G42)</f>
        <v>0.7192000000000001</v>
      </c>
      <c r="H43" s="22"/>
    </row>
    <row r="44" spans="6:8" ht="12.75" customHeight="1">
      <c r="F44" s="15"/>
      <c r="G44" s="16"/>
      <c r="H44" s="17"/>
    </row>
    <row r="45" spans="3:8" ht="12.75" customHeight="1">
      <c r="C45" s="1" t="s">
        <v>268</v>
      </c>
      <c r="F45" s="15"/>
      <c r="G45" s="16"/>
      <c r="H45" s="17"/>
    </row>
    <row r="46" spans="1:9" ht="12.75" customHeight="1">
      <c r="A46">
        <v>25</v>
      </c>
      <c r="B46" t="s">
        <v>296</v>
      </c>
      <c r="C46" t="s">
        <v>295</v>
      </c>
      <c r="D46" t="s">
        <v>106</v>
      </c>
      <c r="E46" s="36">
        <v>350000000</v>
      </c>
      <c r="F46" s="15">
        <v>2714.2395</v>
      </c>
      <c r="G46" s="16">
        <v>0.1024</v>
      </c>
      <c r="H46" s="17">
        <v>42532</v>
      </c>
      <c r="I46" s="30"/>
    </row>
    <row r="47" spans="1:8" ht="12.75" customHeight="1">
      <c r="A47">
        <v>26</v>
      </c>
      <c r="B47" t="s">
        <v>270</v>
      </c>
      <c r="C47" t="s">
        <v>269</v>
      </c>
      <c r="D47" t="s">
        <v>104</v>
      </c>
      <c r="E47" s="36">
        <v>50000000</v>
      </c>
      <c r="F47" s="15">
        <v>494.146</v>
      </c>
      <c r="G47" s="16">
        <v>0.018600000000000002</v>
      </c>
      <c r="H47" s="17">
        <v>42275</v>
      </c>
    </row>
    <row r="48" spans="3:8" ht="12.75" customHeight="1">
      <c r="C48" s="19" t="s">
        <v>53</v>
      </c>
      <c r="D48" s="19"/>
      <c r="E48" s="37"/>
      <c r="F48" s="20">
        <f>SUM(F46:F47)</f>
        <v>3208.3855000000003</v>
      </c>
      <c r="G48" s="21">
        <f>SUM(G46:G47)</f>
        <v>0.12100000000000001</v>
      </c>
      <c r="H48" s="22"/>
    </row>
    <row r="49" spans="6:8" ht="12.75" customHeight="1">
      <c r="F49" s="15"/>
      <c r="G49" s="16"/>
      <c r="H49" s="17"/>
    </row>
    <row r="50" spans="3:8" ht="12.75" customHeight="1">
      <c r="C50" s="1" t="s">
        <v>92</v>
      </c>
      <c r="F50" s="15">
        <v>279.76997</v>
      </c>
      <c r="G50" s="16">
        <v>0.0106</v>
      </c>
      <c r="H50" s="17"/>
    </row>
    <row r="51" spans="3:9" ht="12.75" customHeight="1">
      <c r="C51" s="19" t="s">
        <v>53</v>
      </c>
      <c r="D51" s="19"/>
      <c r="E51" s="37"/>
      <c r="F51" s="20">
        <f>SUM(F50:F50)</f>
        <v>279.76997</v>
      </c>
      <c r="G51" s="21">
        <f>SUM(G50:G50)</f>
        <v>0.0106</v>
      </c>
      <c r="H51" s="22"/>
      <c r="I51" s="30"/>
    </row>
    <row r="52" spans="6:8" ht="12.75" customHeight="1">
      <c r="F52" s="15"/>
      <c r="G52" s="16"/>
      <c r="H52" s="17"/>
    </row>
    <row r="53" spans="3:8" ht="12.75" customHeight="1">
      <c r="C53" s="1" t="s">
        <v>93</v>
      </c>
      <c r="F53" s="15"/>
      <c r="G53" s="16"/>
      <c r="H53" s="17"/>
    </row>
    <row r="54" spans="3:9" ht="12.75" customHeight="1">
      <c r="C54" s="1" t="s">
        <v>94</v>
      </c>
      <c r="F54" s="15">
        <v>792.756864</v>
      </c>
      <c r="G54" s="16">
        <v>0.029900000000000003</v>
      </c>
      <c r="H54" s="17"/>
      <c r="I54" s="30"/>
    </row>
    <row r="55" spans="3:8" ht="12.75" customHeight="1">
      <c r="C55" s="19" t="s">
        <v>53</v>
      </c>
      <c r="D55" s="19"/>
      <c r="E55" s="37"/>
      <c r="F55" s="20">
        <f>SUM(F54:F54)</f>
        <v>792.756864</v>
      </c>
      <c r="G55" s="21">
        <f>SUM(G54:G54)</f>
        <v>0.029900000000000003</v>
      </c>
      <c r="H55" s="22"/>
    </row>
    <row r="56" spans="3:8" ht="12.75" customHeight="1">
      <c r="C56" s="23" t="s">
        <v>95</v>
      </c>
      <c r="D56" s="23"/>
      <c r="E56" s="38"/>
      <c r="F56" s="24">
        <f>SUM(F11,F15,F19,F43,F48,F51,F55)</f>
        <v>26497.989882</v>
      </c>
      <c r="G56" s="25">
        <f>SUM(G11,G15,G19,G43,G48,G51,G55)</f>
        <v>1</v>
      </c>
      <c r="H56" s="26"/>
    </row>
    <row r="57" ht="12.75" customHeight="1"/>
    <row r="58" spans="3:9" ht="12.75" customHeight="1">
      <c r="C58" s="1" t="s">
        <v>375</v>
      </c>
      <c r="I58" s="30"/>
    </row>
    <row r="59" spans="3:9" ht="12.75" customHeight="1">
      <c r="C59" s="1" t="s">
        <v>376</v>
      </c>
      <c r="I59" s="31"/>
    </row>
    <row r="60" ht="12.75" customHeight="1">
      <c r="C60" s="1"/>
    </row>
    <row r="61" ht="12.75" customHeight="1"/>
    <row r="62" spans="3:8" ht="12.75" customHeight="1">
      <c r="C62" s="56" t="s">
        <v>378</v>
      </c>
      <c r="D62" s="56"/>
      <c r="E62" s="56"/>
      <c r="F62" s="86"/>
      <c r="G62" s="86"/>
      <c r="H62" s="86"/>
    </row>
    <row r="63" spans="3:8" ht="12.75" customHeight="1">
      <c r="C63" s="56" t="s">
        <v>379</v>
      </c>
      <c r="D63" s="101" t="s">
        <v>410</v>
      </c>
      <c r="E63" s="56"/>
      <c r="F63" s="86"/>
      <c r="G63" s="86"/>
      <c r="H63" s="86"/>
    </row>
    <row r="64" spans="3:8" ht="12.75" customHeight="1">
      <c r="C64" s="42" t="s">
        <v>482</v>
      </c>
      <c r="E64" s="56"/>
      <c r="F64" s="86"/>
      <c r="G64" s="86"/>
      <c r="H64" s="86"/>
    </row>
    <row r="65" spans="3:8" ht="12.75" customHeight="1">
      <c r="C65" s="61" t="s">
        <v>452</v>
      </c>
      <c r="D65" s="102">
        <v>1197.6285</v>
      </c>
      <c r="E65" s="56"/>
      <c r="F65" s="86"/>
      <c r="G65" s="138"/>
      <c r="H65" s="86"/>
    </row>
    <row r="66" spans="3:8" ht="12.75" customHeight="1">
      <c r="C66" s="61" t="s">
        <v>453</v>
      </c>
      <c r="D66" s="102">
        <v>1024.7772</v>
      </c>
      <c r="E66" s="56"/>
      <c r="F66" s="86"/>
      <c r="G66" s="138"/>
      <c r="H66" s="86"/>
    </row>
    <row r="67" spans="3:8" ht="12.75" customHeight="1">
      <c r="C67" s="61" t="s">
        <v>465</v>
      </c>
      <c r="D67" s="102">
        <v>1197.852</v>
      </c>
      <c r="E67" s="56"/>
      <c r="F67" s="86"/>
      <c r="G67" s="138"/>
      <c r="H67" s="86"/>
    </row>
    <row r="68" spans="3:8" ht="12.75" customHeight="1">
      <c r="C68" s="61" t="s">
        <v>454</v>
      </c>
      <c r="D68" s="102">
        <v>1202.6988</v>
      </c>
      <c r="E68" s="56"/>
      <c r="F68" s="86"/>
      <c r="G68" s="138"/>
      <c r="H68" s="86"/>
    </row>
    <row r="69" spans="3:8" ht="12.75" customHeight="1">
      <c r="C69" s="61" t="s">
        <v>458</v>
      </c>
      <c r="D69" s="102">
        <v>1026.6261</v>
      </c>
      <c r="E69" s="56"/>
      <c r="F69" s="86"/>
      <c r="G69" s="138"/>
      <c r="H69" s="86"/>
    </row>
    <row r="70" spans="3:8" ht="12.75" customHeight="1">
      <c r="C70" s="61" t="s">
        <v>456</v>
      </c>
      <c r="D70" s="102">
        <v>1202.7933</v>
      </c>
      <c r="E70" s="56"/>
      <c r="F70" s="86"/>
      <c r="G70" s="138"/>
      <c r="H70" s="86"/>
    </row>
    <row r="71" spans="3:8" ht="12.75" customHeight="1">
      <c r="C71" s="43" t="s">
        <v>481</v>
      </c>
      <c r="D71" s="57"/>
      <c r="E71" s="56"/>
      <c r="F71" s="86"/>
      <c r="G71" s="86"/>
      <c r="H71" s="86"/>
    </row>
    <row r="72" spans="3:8" ht="12.75" customHeight="1">
      <c r="C72" s="61" t="s">
        <v>452</v>
      </c>
      <c r="D72" s="102">
        <v>1210.2406</v>
      </c>
      <c r="E72" s="104"/>
      <c r="F72" s="105"/>
      <c r="G72" s="86"/>
      <c r="H72" s="86"/>
    </row>
    <row r="73" spans="3:8" ht="12.75" customHeight="1">
      <c r="C73" s="61" t="s">
        <v>453</v>
      </c>
      <c r="D73" s="102">
        <v>1010.5443</v>
      </c>
      <c r="E73" s="105"/>
      <c r="F73" s="105"/>
      <c r="G73" s="86"/>
      <c r="H73" s="86"/>
    </row>
    <row r="74" spans="3:8" ht="12.75" customHeight="1">
      <c r="C74" s="61" t="s">
        <v>465</v>
      </c>
      <c r="D74" s="102">
        <v>1210.4809</v>
      </c>
      <c r="E74" s="105"/>
      <c r="F74" s="105"/>
      <c r="G74" s="86"/>
      <c r="H74" s="86"/>
    </row>
    <row r="75" spans="3:8" ht="12.75" customHeight="1">
      <c r="C75" s="61" t="s">
        <v>454</v>
      </c>
      <c r="D75" s="102">
        <v>1215.8974</v>
      </c>
      <c r="E75" s="105"/>
      <c r="F75" s="105"/>
      <c r="G75" s="86"/>
      <c r="H75" s="86"/>
    </row>
    <row r="76" spans="3:8" ht="12.75" customHeight="1">
      <c r="C76" s="61" t="s">
        <v>458</v>
      </c>
      <c r="D76" s="102">
        <v>1010.363</v>
      </c>
      <c r="E76" s="105"/>
      <c r="F76" s="105"/>
      <c r="G76" s="86"/>
      <c r="H76" s="86"/>
    </row>
    <row r="77" spans="3:8" ht="12.75" customHeight="1">
      <c r="C77" s="61" t="s">
        <v>456</v>
      </c>
      <c r="D77" s="102">
        <v>1216.0032</v>
      </c>
      <c r="E77" s="105"/>
      <c r="F77" s="105"/>
      <c r="G77" s="86"/>
      <c r="H77" s="86"/>
    </row>
    <row r="78" spans="3:8" ht="12.75" customHeight="1">
      <c r="C78" s="56" t="s">
        <v>391</v>
      </c>
      <c r="D78" s="68" t="s">
        <v>410</v>
      </c>
      <c r="E78" s="56"/>
      <c r="F78" s="86"/>
      <c r="G78" s="86"/>
      <c r="H78" s="86"/>
    </row>
    <row r="79" spans="3:8" ht="12.75" customHeight="1">
      <c r="C79" s="56" t="s">
        <v>408</v>
      </c>
      <c r="D79" s="68" t="s">
        <v>410</v>
      </c>
      <c r="E79" s="56"/>
      <c r="F79" s="86"/>
      <c r="G79" s="86"/>
      <c r="H79" s="86"/>
    </row>
    <row r="80" spans="3:8" ht="12.75" customHeight="1">
      <c r="C80" s="56" t="s">
        <v>393</v>
      </c>
      <c r="D80" s="68" t="s">
        <v>410</v>
      </c>
      <c r="E80" s="56"/>
      <c r="F80" s="86"/>
      <c r="G80" s="86"/>
      <c r="H80" s="86"/>
    </row>
    <row r="81" spans="3:8" ht="12.75" customHeight="1">
      <c r="C81" s="56" t="s">
        <v>394</v>
      </c>
      <c r="D81" s="68" t="s">
        <v>493</v>
      </c>
      <c r="E81" s="56"/>
      <c r="F81" s="86"/>
      <c r="G81" s="86"/>
      <c r="H81" s="86"/>
    </row>
    <row r="82" spans="3:8" ht="12.75" customHeight="1">
      <c r="C82" s="56" t="s">
        <v>444</v>
      </c>
      <c r="D82" s="64"/>
      <c r="E82" s="56"/>
      <c r="F82" s="86"/>
      <c r="G82" s="86"/>
      <c r="H82" s="86"/>
    </row>
    <row r="83" spans="3:8" ht="12.75" customHeight="1">
      <c r="C83" s="90" t="s">
        <v>396</v>
      </c>
      <c r="D83" s="107" t="s">
        <v>438</v>
      </c>
      <c r="E83" s="107" t="s">
        <v>439</v>
      </c>
      <c r="F83" s="86"/>
      <c r="G83" s="86"/>
      <c r="H83" s="86"/>
    </row>
    <row r="84" spans="3:8" ht="12.75" customHeight="1">
      <c r="C84" s="115" t="s">
        <v>466</v>
      </c>
      <c r="D84" s="68">
        <v>19.481785</v>
      </c>
      <c r="E84" s="68">
        <v>18.658109</v>
      </c>
      <c r="F84" s="86"/>
      <c r="G84" s="86"/>
      <c r="H84" s="86"/>
    </row>
    <row r="85" spans="3:8" ht="12.75" customHeight="1">
      <c r="C85" s="115" t="s">
        <v>442</v>
      </c>
      <c r="D85" s="68">
        <v>21.429963</v>
      </c>
      <c r="E85" s="68">
        <v>20.52392</v>
      </c>
      <c r="F85" s="86"/>
      <c r="G85" s="86"/>
      <c r="H85" s="86"/>
    </row>
    <row r="86" spans="3:8" ht="12.75" customHeight="1">
      <c r="C86" s="108" t="s">
        <v>398</v>
      </c>
      <c r="D86" s="92"/>
      <c r="E86" s="92"/>
      <c r="F86" s="86"/>
      <c r="G86" s="86"/>
      <c r="H86" s="86"/>
    </row>
    <row r="87" spans="3:8" ht="12.75" customHeight="1">
      <c r="C87" s="110" t="s">
        <v>399</v>
      </c>
      <c r="D87" s="109"/>
      <c r="E87" s="109"/>
      <c r="F87" s="86"/>
      <c r="G87" s="86"/>
      <c r="H87" s="86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50.421875" style="0" customWidth="1"/>
    <col min="4" max="4" width="15.57421875" style="0" customWidth="1"/>
    <col min="5" max="5" width="13.0039062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39" t="s">
        <v>297</v>
      </c>
      <c r="D1" s="139"/>
      <c r="E1" s="139"/>
      <c r="F1" s="139"/>
      <c r="G1" s="139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374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272</v>
      </c>
      <c r="C9" t="s">
        <v>225</v>
      </c>
      <c r="D9" t="s">
        <v>25</v>
      </c>
      <c r="E9" s="36">
        <v>50000000</v>
      </c>
      <c r="F9" s="15">
        <v>459.757</v>
      </c>
      <c r="G9" s="16">
        <v>0.0803</v>
      </c>
      <c r="H9" s="17">
        <v>41984</v>
      </c>
    </row>
    <row r="10" spans="3:11" ht="12.75" customHeight="1">
      <c r="C10" s="19" t="s">
        <v>53</v>
      </c>
      <c r="D10" s="19"/>
      <c r="E10" s="37"/>
      <c r="F10" s="20">
        <f>SUM(F9:F9)</f>
        <v>459.757</v>
      </c>
      <c r="G10" s="21">
        <f>SUM(G9:G9)</f>
        <v>0.0803</v>
      </c>
      <c r="H10" s="22"/>
      <c r="I10" s="30"/>
      <c r="J10" s="18" t="s">
        <v>17</v>
      </c>
      <c r="K10" s="41" t="s">
        <v>18</v>
      </c>
    </row>
    <row r="11" spans="6:11" ht="12.75" customHeight="1">
      <c r="F11" s="15"/>
      <c r="G11" s="16"/>
      <c r="H11" s="17"/>
      <c r="J11" s="16" t="s">
        <v>33</v>
      </c>
      <c r="K11" s="40">
        <v>0.3361</v>
      </c>
    </row>
    <row r="12" spans="3:11" ht="12.75" customHeight="1">
      <c r="C12" s="1" t="s">
        <v>79</v>
      </c>
      <c r="F12" s="15"/>
      <c r="G12" s="16"/>
      <c r="H12" s="17"/>
      <c r="J12" s="16" t="s">
        <v>25</v>
      </c>
      <c r="K12" s="40">
        <v>0.0803</v>
      </c>
    </row>
    <row r="13" spans="1:11" ht="12.75" customHeight="1">
      <c r="A13">
        <v>2</v>
      </c>
      <c r="B13" t="s">
        <v>243</v>
      </c>
      <c r="C13" t="s">
        <v>80</v>
      </c>
      <c r="D13" t="s">
        <v>33</v>
      </c>
      <c r="E13" s="36">
        <v>50000000</v>
      </c>
      <c r="F13" s="15">
        <v>495.036</v>
      </c>
      <c r="G13" s="16">
        <v>0.0864</v>
      </c>
      <c r="H13" s="17">
        <v>41683</v>
      </c>
      <c r="J13" s="16" t="s">
        <v>27</v>
      </c>
      <c r="K13" s="40">
        <v>0.0437</v>
      </c>
    </row>
    <row r="14" spans="3:11" ht="12.75" customHeight="1">
      <c r="C14" s="19" t="s">
        <v>53</v>
      </c>
      <c r="D14" s="19"/>
      <c r="E14" s="37"/>
      <c r="F14" s="20">
        <f>SUM(F13:F13)</f>
        <v>495.036</v>
      </c>
      <c r="G14" s="21">
        <f>SUM(G13:G13)</f>
        <v>0.0864</v>
      </c>
      <c r="H14" s="22"/>
      <c r="I14" s="30"/>
      <c r="J14" s="16" t="s">
        <v>35</v>
      </c>
      <c r="K14" s="40">
        <v>0.5399</v>
      </c>
    </row>
    <row r="15" spans="6:10" ht="12.75" customHeight="1">
      <c r="F15" s="15"/>
      <c r="G15" s="16"/>
      <c r="H15" s="17"/>
      <c r="J15" s="16"/>
    </row>
    <row r="16" spans="3:8" ht="12.75" customHeight="1">
      <c r="C16" s="1" t="s">
        <v>298</v>
      </c>
      <c r="F16" s="15"/>
      <c r="G16" s="16"/>
      <c r="H16" s="17"/>
    </row>
    <row r="17" spans="1:8" ht="12.75" customHeight="1">
      <c r="A17">
        <v>3</v>
      </c>
      <c r="B17" t="s">
        <v>300</v>
      </c>
      <c r="C17" t="s">
        <v>299</v>
      </c>
      <c r="D17" t="s">
        <v>33</v>
      </c>
      <c r="E17" s="36">
        <v>100000000</v>
      </c>
      <c r="F17" s="15">
        <v>930</v>
      </c>
      <c r="G17" s="16">
        <v>0.1624</v>
      </c>
      <c r="H17" s="17">
        <v>43619</v>
      </c>
    </row>
    <row r="18" spans="1:8" ht="12.75" customHeight="1">
      <c r="A18">
        <v>4</v>
      </c>
      <c r="B18" t="s">
        <v>302</v>
      </c>
      <c r="C18" t="s">
        <v>301</v>
      </c>
      <c r="D18" t="s">
        <v>33</v>
      </c>
      <c r="E18" s="36">
        <v>50000000</v>
      </c>
      <c r="F18" s="15">
        <v>500.25</v>
      </c>
      <c r="G18" s="16">
        <v>0.0873</v>
      </c>
      <c r="H18" s="17">
        <v>45255</v>
      </c>
    </row>
    <row r="19" spans="3:9" ht="12.75" customHeight="1">
      <c r="C19" s="19" t="s">
        <v>53</v>
      </c>
      <c r="D19" s="19"/>
      <c r="E19" s="37"/>
      <c r="F19" s="20">
        <f>SUM(F17:F18)</f>
        <v>1430.25</v>
      </c>
      <c r="G19" s="21">
        <f>SUM(G17:G18)</f>
        <v>0.24969999999999998</v>
      </c>
      <c r="H19" s="22"/>
      <c r="I19" s="30"/>
    </row>
    <row r="20" spans="6:8" ht="12.75" customHeight="1">
      <c r="F20" s="15"/>
      <c r="G20" s="16"/>
      <c r="H20" s="17"/>
    </row>
    <row r="21" spans="3:8" ht="12.75" customHeight="1">
      <c r="C21" s="1" t="s">
        <v>82</v>
      </c>
      <c r="F21" s="15"/>
      <c r="G21" s="16"/>
      <c r="H21" s="17"/>
    </row>
    <row r="22" spans="3:8" ht="12.75" customHeight="1">
      <c r="C22" s="1" t="s">
        <v>83</v>
      </c>
      <c r="F22" s="15"/>
      <c r="G22" s="16"/>
      <c r="H22" s="17"/>
    </row>
    <row r="23" spans="1:8" ht="12.75" customHeight="1">
      <c r="A23">
        <v>5</v>
      </c>
      <c r="B23" t="s">
        <v>221</v>
      </c>
      <c r="C23" t="s">
        <v>220</v>
      </c>
      <c r="D23" t="s">
        <v>27</v>
      </c>
      <c r="E23" s="36">
        <v>25000000</v>
      </c>
      <c r="F23" s="15">
        <v>250.35975</v>
      </c>
      <c r="G23" s="16">
        <v>0.0437</v>
      </c>
      <c r="H23" s="17">
        <v>43425</v>
      </c>
    </row>
    <row r="24" spans="3:9" ht="12.75" customHeight="1">
      <c r="C24" s="19" t="s">
        <v>53</v>
      </c>
      <c r="D24" s="19"/>
      <c r="E24" s="37"/>
      <c r="F24" s="20">
        <f>SUM(F23:F23)</f>
        <v>250.35975</v>
      </c>
      <c r="G24" s="21">
        <f>SUM(G23:G23)</f>
        <v>0.0437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92</v>
      </c>
      <c r="F26" s="15">
        <v>346.700935</v>
      </c>
      <c r="G26" s="16">
        <v>0.0605</v>
      </c>
      <c r="H26" s="17"/>
    </row>
    <row r="27" spans="3:9" ht="12.75" customHeight="1">
      <c r="C27" s="19" t="s">
        <v>53</v>
      </c>
      <c r="D27" s="19"/>
      <c r="E27" s="37"/>
      <c r="F27" s="20">
        <f>SUM(F26:F26)</f>
        <v>346.700935</v>
      </c>
      <c r="G27" s="21">
        <f>SUM(G26:G26)</f>
        <v>0.0605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93</v>
      </c>
      <c r="F29" s="15"/>
      <c r="G29" s="16"/>
      <c r="H29" s="17"/>
    </row>
    <row r="30" spans="3:8" ht="12.75" customHeight="1">
      <c r="C30" s="1" t="s">
        <v>94</v>
      </c>
      <c r="F30" s="15">
        <v>2744.872376</v>
      </c>
      <c r="G30" s="16">
        <v>0.4794</v>
      </c>
      <c r="H30" s="17"/>
    </row>
    <row r="31" spans="3:9" ht="12.75" customHeight="1">
      <c r="C31" s="19" t="s">
        <v>53</v>
      </c>
      <c r="D31" s="19"/>
      <c r="E31" s="37"/>
      <c r="F31" s="20">
        <f>SUM(F30:F30)</f>
        <v>2744.872376</v>
      </c>
      <c r="G31" s="21">
        <f>SUM(G30:G30)</f>
        <v>0.4794</v>
      </c>
      <c r="H31" s="22"/>
      <c r="I31" s="30"/>
    </row>
    <row r="32" spans="3:9" ht="12.75" customHeight="1">
      <c r="C32" s="23" t="s">
        <v>95</v>
      </c>
      <c r="D32" s="23"/>
      <c r="E32" s="38"/>
      <c r="F32" s="24">
        <f>SUM(F10,F14,F19,F24,F27,F31)</f>
        <v>5726.976060999999</v>
      </c>
      <c r="G32" s="25">
        <f>SUM(G10,G14,G19,G24,G27,G31)</f>
        <v>1</v>
      </c>
      <c r="H32" s="26"/>
      <c r="I32" s="31"/>
    </row>
    <row r="33" ht="12.75" customHeight="1"/>
    <row r="34" ht="12.75" customHeight="1">
      <c r="C34" s="1" t="s">
        <v>375</v>
      </c>
    </row>
    <row r="35" ht="12.75" customHeight="1">
      <c r="C35" s="1" t="s">
        <v>376</v>
      </c>
    </row>
    <row r="36" ht="12.75" customHeight="1">
      <c r="C36" s="1"/>
    </row>
    <row r="37" ht="12.75" customHeight="1"/>
    <row r="38" spans="3:8" ht="12.75" customHeight="1">
      <c r="C38" s="56" t="s">
        <v>378</v>
      </c>
      <c r="D38" s="56"/>
      <c r="E38" s="56"/>
      <c r="F38" s="86"/>
      <c r="G38" s="86"/>
      <c r="H38" s="86"/>
    </row>
    <row r="39" spans="3:8" ht="12.75" customHeight="1">
      <c r="C39" s="56" t="s">
        <v>379</v>
      </c>
      <c r="D39" s="101" t="s">
        <v>410</v>
      </c>
      <c r="E39" s="56"/>
      <c r="F39" s="86"/>
      <c r="G39" s="86"/>
      <c r="H39" s="86"/>
    </row>
    <row r="40" spans="3:8" ht="12.75" customHeight="1">
      <c r="C40" s="42" t="s">
        <v>482</v>
      </c>
      <c r="D40" s="56"/>
      <c r="E40" s="56"/>
      <c r="F40" s="86"/>
      <c r="G40" s="86"/>
      <c r="H40" s="86"/>
    </row>
    <row r="41" spans="3:8" ht="12.75" customHeight="1">
      <c r="C41" s="61" t="s">
        <v>380</v>
      </c>
      <c r="D41" s="102">
        <v>1129.1565</v>
      </c>
      <c r="E41" s="56"/>
      <c r="F41" s="86"/>
      <c r="G41" s="86"/>
      <c r="H41" s="86"/>
    </row>
    <row r="42" spans="3:8" ht="12.75" customHeight="1">
      <c r="C42" s="61" t="s">
        <v>384</v>
      </c>
      <c r="D42" s="102">
        <v>979.9318</v>
      </c>
      <c r="E42" s="56"/>
      <c r="F42" s="86"/>
      <c r="G42" s="86"/>
      <c r="H42" s="86"/>
    </row>
    <row r="43" spans="3:8" ht="12.75" customHeight="1">
      <c r="C43" s="61" t="s">
        <v>445</v>
      </c>
      <c r="D43" s="102">
        <v>991.7289</v>
      </c>
      <c r="E43" s="56"/>
      <c r="F43" s="86"/>
      <c r="G43" s="86"/>
      <c r="H43" s="86"/>
    </row>
    <row r="44" spans="3:8" ht="12.75" customHeight="1">
      <c r="C44" s="61" t="s">
        <v>446</v>
      </c>
      <c r="D44" s="102">
        <v>1129.3925</v>
      </c>
      <c r="E44" s="56"/>
      <c r="F44" s="86"/>
      <c r="G44" s="86"/>
      <c r="H44" s="86"/>
    </row>
    <row r="45" spans="3:8" ht="12.75" customHeight="1">
      <c r="C45" s="61" t="s">
        <v>386</v>
      </c>
      <c r="D45" s="102">
        <v>1134.3062</v>
      </c>
      <c r="E45" s="56"/>
      <c r="F45" s="86"/>
      <c r="G45" s="86"/>
      <c r="H45" s="86"/>
    </row>
    <row r="46" spans="3:8" ht="12.75" customHeight="1">
      <c r="C46" s="61" t="s">
        <v>389</v>
      </c>
      <c r="D46" s="102">
        <v>988.0687</v>
      </c>
      <c r="E46" s="56"/>
      <c r="F46" s="86"/>
      <c r="G46" s="86"/>
      <c r="H46" s="86"/>
    </row>
    <row r="47" spans="3:8" ht="12.75" customHeight="1">
      <c r="C47" s="61" t="s">
        <v>448</v>
      </c>
      <c r="D47" s="142" t="s">
        <v>410</v>
      </c>
      <c r="E47" s="56"/>
      <c r="F47" s="86"/>
      <c r="G47" s="86"/>
      <c r="H47" s="86"/>
    </row>
    <row r="48" spans="3:8" ht="12.75" customHeight="1">
      <c r="C48" s="61" t="s">
        <v>407</v>
      </c>
      <c r="D48" s="102">
        <v>1134.3159</v>
      </c>
      <c r="E48" s="56"/>
      <c r="F48" s="86"/>
      <c r="G48" s="86"/>
      <c r="H48" s="86"/>
    </row>
    <row r="49" spans="3:8" ht="12.75" customHeight="1">
      <c r="C49" s="43" t="s">
        <v>481</v>
      </c>
      <c r="D49" s="143"/>
      <c r="E49" s="56"/>
      <c r="F49" s="86"/>
      <c r="G49" s="86"/>
      <c r="H49" s="86"/>
    </row>
    <row r="50" spans="3:8" ht="12.75" customHeight="1">
      <c r="C50" s="61" t="s">
        <v>380</v>
      </c>
      <c r="D50" s="102">
        <v>1129.7768</v>
      </c>
      <c r="E50" s="56"/>
      <c r="F50" s="86"/>
      <c r="G50" s="86"/>
      <c r="H50" s="86"/>
    </row>
    <row r="51" spans="3:8" ht="12.75" customHeight="1">
      <c r="C51" s="61" t="s">
        <v>384</v>
      </c>
      <c r="D51" s="102">
        <v>980.47</v>
      </c>
      <c r="E51" s="56"/>
      <c r="F51" s="86"/>
      <c r="G51" s="86"/>
      <c r="H51" s="86"/>
    </row>
    <row r="52" spans="3:8" ht="12.75" customHeight="1">
      <c r="C52" s="61" t="s">
        <v>445</v>
      </c>
      <c r="D52" s="102">
        <v>992.2736</v>
      </c>
      <c r="E52" s="56"/>
      <c r="F52" s="86"/>
      <c r="G52" s="86"/>
      <c r="H52" s="86"/>
    </row>
    <row r="53" spans="3:8" ht="12.75" customHeight="1">
      <c r="C53" s="61" t="s">
        <v>446</v>
      </c>
      <c r="D53" s="102">
        <v>1130.0926</v>
      </c>
      <c r="E53" s="56"/>
      <c r="F53" s="86"/>
      <c r="G53" s="86"/>
      <c r="H53" s="86"/>
    </row>
    <row r="54" spans="3:8" ht="12.75" customHeight="1">
      <c r="C54" s="61" t="s">
        <v>386</v>
      </c>
      <c r="D54" s="102">
        <v>1135.4337</v>
      </c>
      <c r="E54" s="56"/>
      <c r="F54" s="86"/>
      <c r="G54" s="86"/>
      <c r="H54" s="86"/>
    </row>
    <row r="55" spans="3:8" ht="12.75" customHeight="1">
      <c r="C55" s="61" t="s">
        <v>389</v>
      </c>
      <c r="D55" s="102">
        <v>989.0394</v>
      </c>
      <c r="E55" s="56"/>
      <c r="F55" s="86"/>
      <c r="G55" s="86"/>
      <c r="H55" s="86"/>
    </row>
    <row r="56" spans="3:8" ht="12.75" customHeight="1">
      <c r="C56" s="61" t="s">
        <v>448</v>
      </c>
      <c r="D56" s="142" t="s">
        <v>410</v>
      </c>
      <c r="E56" s="56"/>
      <c r="F56" s="86"/>
      <c r="G56" s="86"/>
      <c r="H56" s="86"/>
    </row>
    <row r="57" spans="3:8" ht="12.75" customHeight="1">
      <c r="C57" s="61" t="s">
        <v>407</v>
      </c>
      <c r="D57" s="102">
        <v>1135.3809</v>
      </c>
      <c r="E57" s="56"/>
      <c r="F57" s="86"/>
      <c r="G57" s="86"/>
      <c r="H57" s="86"/>
    </row>
    <row r="58" spans="3:8" ht="12.75">
      <c r="C58" s="56" t="s">
        <v>391</v>
      </c>
      <c r="D58" s="68" t="s">
        <v>410</v>
      </c>
      <c r="E58" s="56"/>
      <c r="F58" s="86"/>
      <c r="G58" s="86"/>
      <c r="H58" s="86"/>
    </row>
    <row r="59" spans="3:8" ht="12.75">
      <c r="C59" s="56" t="s">
        <v>408</v>
      </c>
      <c r="D59" s="68" t="s">
        <v>410</v>
      </c>
      <c r="E59" s="56"/>
      <c r="F59" s="86"/>
      <c r="G59" s="86"/>
      <c r="H59" s="86"/>
    </row>
    <row r="60" spans="3:8" ht="12.75">
      <c r="C60" s="56" t="s">
        <v>393</v>
      </c>
      <c r="D60" s="68" t="s">
        <v>410</v>
      </c>
      <c r="E60" s="56"/>
      <c r="F60" s="86"/>
      <c r="G60" s="86"/>
      <c r="H60" s="86"/>
    </row>
    <row r="61" spans="3:8" ht="12.75">
      <c r="C61" s="56" t="s">
        <v>394</v>
      </c>
      <c r="D61" s="68" t="s">
        <v>494</v>
      </c>
      <c r="E61" s="56"/>
      <c r="F61" s="86"/>
      <c r="G61" s="86"/>
      <c r="H61" s="86"/>
    </row>
    <row r="62" spans="3:8" ht="12.75">
      <c r="C62" s="56" t="s">
        <v>467</v>
      </c>
      <c r="D62" s="64"/>
      <c r="E62" s="56"/>
      <c r="F62" s="86"/>
      <c r="G62" s="86"/>
      <c r="H62" s="86"/>
    </row>
    <row r="63" spans="3:8" ht="12.75">
      <c r="C63" s="90" t="s">
        <v>396</v>
      </c>
      <c r="D63" s="107" t="s">
        <v>438</v>
      </c>
      <c r="E63" s="107" t="s">
        <v>439</v>
      </c>
      <c r="F63" s="86"/>
      <c r="G63" s="86"/>
      <c r="H63" s="86"/>
    </row>
    <row r="64" spans="3:8" ht="12.75">
      <c r="C64" s="61" t="s">
        <v>462</v>
      </c>
      <c r="D64" s="68" t="s">
        <v>410</v>
      </c>
      <c r="E64" s="68" t="s">
        <v>410</v>
      </c>
      <c r="F64" s="86"/>
      <c r="G64" s="86"/>
      <c r="H64" s="86"/>
    </row>
    <row r="65" spans="3:8" ht="12.75">
      <c r="C65" s="61" t="s">
        <v>468</v>
      </c>
      <c r="D65" s="68" t="s">
        <v>410</v>
      </c>
      <c r="E65" s="68" t="s">
        <v>410</v>
      </c>
      <c r="F65" s="86"/>
      <c r="G65" s="86"/>
      <c r="H65" s="86"/>
    </row>
    <row r="66" spans="3:8" ht="12.75">
      <c r="C66" s="61" t="s">
        <v>464</v>
      </c>
      <c r="D66" s="68" t="s">
        <v>410</v>
      </c>
      <c r="E66" s="68" t="s">
        <v>410</v>
      </c>
      <c r="F66" s="86"/>
      <c r="G66" s="86"/>
      <c r="H66" s="86"/>
    </row>
    <row r="67" spans="3:8" ht="12.75">
      <c r="C67" s="61" t="s">
        <v>469</v>
      </c>
      <c r="D67" s="68" t="s">
        <v>410</v>
      </c>
      <c r="E67" s="68" t="s">
        <v>410</v>
      </c>
      <c r="F67" s="86"/>
      <c r="G67" s="86"/>
      <c r="H67" s="86"/>
    </row>
    <row r="68" spans="3:8" ht="12.75">
      <c r="C68" s="108" t="s">
        <v>398</v>
      </c>
      <c r="D68" s="92"/>
      <c r="E68" s="92"/>
      <c r="F68" s="86"/>
      <c r="G68" s="86"/>
      <c r="H68" s="86"/>
    </row>
    <row r="69" spans="3:8" ht="12.75">
      <c r="C69" s="110" t="s">
        <v>399</v>
      </c>
      <c r="D69" s="109"/>
      <c r="E69" s="109"/>
      <c r="F69" s="86"/>
      <c r="G69" s="86"/>
      <c r="H69" s="86"/>
    </row>
    <row r="71" ht="12.75">
      <c r="K71"/>
    </row>
    <row r="72" ht="12.75">
      <c r="K72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x183472</cp:lastModifiedBy>
  <dcterms:created xsi:type="dcterms:W3CDTF">2011-07-16T04:33:57Z</dcterms:created>
  <dcterms:modified xsi:type="dcterms:W3CDTF">2014-01-08T11:25:07Z</dcterms:modified>
  <cp:category/>
  <cp:version/>
  <cp:contentType/>
  <cp:contentStatus/>
</cp:coreProperties>
</file>