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40" activeTab="0"/>
  </bookViews>
  <sheets>
    <sheet name="LIQUID    " sheetId="1" r:id="rId1"/>
    <sheet name="ULTRA" sheetId="2" r:id="rId2"/>
    <sheet name="LARGE CAP EQUITY" sheetId="3" r:id="rId3"/>
    <sheet name="DYNAMIC ASSET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5" sheetId="11" r:id="rId11"/>
    <sheet name="FMP - SR 13" sheetId="12" r:id="rId12"/>
    <sheet name="FMP - SR 6" sheetId="13" r:id="rId13"/>
    <sheet name="FMP - SR 7" sheetId="14" r:id="rId14"/>
    <sheet name="FMP - SR 14" sheetId="15" r:id="rId15"/>
    <sheet name="Midcap Opportunities" sheetId="16" r:id="rId16"/>
    <sheet name="FMP - SR 17" sheetId="17" r:id="rId17"/>
    <sheet name="Income" sheetId="18" r:id="rId18"/>
  </sheets>
  <definedNames/>
  <calcPr fullCalcOnLoad="1"/>
</workbook>
</file>

<file path=xl/sharedStrings.xml><?xml version="1.0" encoding="utf-8"?>
<sst xmlns="http://schemas.openxmlformats.org/spreadsheetml/2006/main" count="2557" uniqueCount="524">
  <si>
    <t>Pramerica Liquid Fund</t>
  </si>
  <si>
    <t xml:space="preserve">  </t>
  </si>
  <si>
    <t>Portfolio as on March 31, 2014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</si>
  <si>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</si>
  <si>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</si>
  <si>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</si>
  <si>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</si>
  <si>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</si>
  <si>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</si>
  <si>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</si>
  <si>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</si>
  <si>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</si>
  <si>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IndusInd Bank Limited</t>
  </si>
  <si>
    <t>CRISIL A1+</t>
  </si>
  <si>
    <t>INE095A16LV3</t>
  </si>
  <si>
    <t>IDBI Bank Limited</t>
  </si>
  <si>
    <t>Sector / Rating</t>
  </si>
  <si>
    <t>Percent</t>
  </si>
  <si>
    <t>INE008A16TM8</t>
  </si>
  <si>
    <t>INE008A16QG6</t>
  </si>
  <si>
    <t>Union Bank of India</t>
  </si>
  <si>
    <t>ICRA A1+</t>
  </si>
  <si>
    <t>INE692A16CO1</t>
  </si>
  <si>
    <t>Corporation Bank</t>
  </si>
  <si>
    <t>CARE A1+</t>
  </si>
  <si>
    <t>INE112A16ES7</t>
  </si>
  <si>
    <t>Cash &amp; Equivalent</t>
  </si>
  <si>
    <t>INE112A16ER9</t>
  </si>
  <si>
    <t>The South Indian Bank Limited</t>
  </si>
  <si>
    <t>INE683A16CN2</t>
  </si>
  <si>
    <t>INE112A16FH7</t>
  </si>
  <si>
    <t>The Ratnakar Bank Limited</t>
  </si>
  <si>
    <t>INE976G16372</t>
  </si>
  <si>
    <t>Central Bank of India</t>
  </si>
  <si>
    <t>INE483A16HY3</t>
  </si>
  <si>
    <t>The Jammu &amp; Kashmir Bank Limited</t>
  </si>
  <si>
    <t>INE168A16IK7</t>
  </si>
  <si>
    <t>Indian Bank</t>
  </si>
  <si>
    <t>INE562A16EZ8</t>
  </si>
  <si>
    <t>Indian Overseas Bank</t>
  </si>
  <si>
    <t>INE565A16905</t>
  </si>
  <si>
    <t>INE483A16FF6</t>
  </si>
  <si>
    <t>Total</t>
  </si>
  <si>
    <t>Commercial Paper**</t>
  </si>
  <si>
    <t>Aditya Birla Finance Limited</t>
  </si>
  <si>
    <t>INE860H14OB6</t>
  </si>
  <si>
    <t>Dewan Housing Finance Corporation Limited</t>
  </si>
  <si>
    <t>INE202B14AK4</t>
  </si>
  <si>
    <t>Birla Tmt Holdings Private Limited</t>
  </si>
  <si>
    <t>INE179J14AK7</t>
  </si>
  <si>
    <t>Reliance Home Finance Limited</t>
  </si>
  <si>
    <t>INE217K14246</t>
  </si>
  <si>
    <t>Hero Motors Limited</t>
  </si>
  <si>
    <t>INE012G14066</t>
  </si>
  <si>
    <t>Trapti Trading &amp; Investments Private Limited</t>
  </si>
  <si>
    <t>INE977J14AM0</t>
  </si>
  <si>
    <t>Century Textiles &amp; Industries Limited</t>
  </si>
  <si>
    <t>INE055A14AK8</t>
  </si>
  <si>
    <t>Sundaram Bnp Paribas Home Fin. Ltd</t>
  </si>
  <si>
    <t>INE667F14861</t>
  </si>
  <si>
    <t>CBLO / Reverse Repo Investments</t>
  </si>
  <si>
    <t>Cash &amp; Cash Equivalents</t>
  </si>
  <si>
    <t>Net Receivable/Payable</t>
  </si>
  <si>
    <t>Grand Total</t>
  </si>
  <si>
    <t>#Pending Listing on Stock Exchange</t>
  </si>
  <si>
    <t>Pramerica Ultra Short Term Bond Fund</t>
  </si>
  <si>
    <t>Andhra Bank</t>
  </si>
  <si>
    <t>INE434A16FR4</t>
  </si>
  <si>
    <t>Oriental Bank of Commerce</t>
  </si>
  <si>
    <t>INE141A16MJ8</t>
  </si>
  <si>
    <t>ICRA AA-</t>
  </si>
  <si>
    <t>INE095A16IG0</t>
  </si>
  <si>
    <t>CARE AA+</t>
  </si>
  <si>
    <t>CRISIL AAA</t>
  </si>
  <si>
    <t>ICRA AA+</t>
  </si>
  <si>
    <t>CARE AAA</t>
  </si>
  <si>
    <t>Piramal Enterprises Limited</t>
  </si>
  <si>
    <t>INE140A14DT3</t>
  </si>
  <si>
    <t>Shapoorji Pallonji &amp; Company Limited</t>
  </si>
  <si>
    <t>INE404K14786</t>
  </si>
  <si>
    <t>Edelweiss Commodities Services Limited</t>
  </si>
  <si>
    <t>INE657N14395</t>
  </si>
  <si>
    <t>BONDS &amp; NCDs</t>
  </si>
  <si>
    <t>Listed / awaiting listing on the stock exchanges</t>
  </si>
  <si>
    <t>India Infoline Finance Limited</t>
  </si>
  <si>
    <t>INE866I07206</t>
  </si>
  <si>
    <t>INE202B07795</t>
  </si>
  <si>
    <t>Fullerton India Credit Company Ltd</t>
  </si>
  <si>
    <t>INE535H07183</t>
  </si>
  <si>
    <t>LIC Housing Finance Limited</t>
  </si>
  <si>
    <t>INE115A07EL4</t>
  </si>
  <si>
    <t>INE115A07CJ2</t>
  </si>
  <si>
    <t>Housing Development Finance Corporation Limited</t>
  </si>
  <si>
    <t>INE001A07IZ7</t>
  </si>
  <si>
    <t>Pramerica Large Cap Equity Fund</t>
  </si>
  <si>
    <t>EQUITY &amp; EQUITY RELATED</t>
  </si>
  <si>
    <t>ITC Limited</t>
  </si>
  <si>
    <t>Consumer Non Durables</t>
  </si>
  <si>
    <t>INE154A01025</t>
  </si>
  <si>
    <t>Reliance Industries Limited</t>
  </si>
  <si>
    <t>Petroleum Products</t>
  </si>
  <si>
    <t>INE002A01018</t>
  </si>
  <si>
    <t>Infosys Limited</t>
  </si>
  <si>
    <t>Software</t>
  </si>
  <si>
    <t>INE009A01021</t>
  </si>
  <si>
    <t>ICICI Bank Limited</t>
  </si>
  <si>
    <t>Banks</t>
  </si>
  <si>
    <t>INE090A01013</t>
  </si>
  <si>
    <t>Finance</t>
  </si>
  <si>
    <t>INE001A01036</t>
  </si>
  <si>
    <t>Tata Consultancy Services Limited</t>
  </si>
  <si>
    <t>Pharmaceuticals</t>
  </si>
  <si>
    <t>INE467B01029</t>
  </si>
  <si>
    <t>Larsen &amp; Toubro Limited</t>
  </si>
  <si>
    <t>Construction Project</t>
  </si>
  <si>
    <t>INE018A01030</t>
  </si>
  <si>
    <t>HDFC Bank Limited</t>
  </si>
  <si>
    <t>INE040A01026</t>
  </si>
  <si>
    <t>State Bank of India</t>
  </si>
  <si>
    <t>INE062A01012</t>
  </si>
  <si>
    <t>Wipro Limited</t>
  </si>
  <si>
    <t>Telecom - Services</t>
  </si>
  <si>
    <t>INE075A01022</t>
  </si>
  <si>
    <t>Bharti Airtel Limited</t>
  </si>
  <si>
    <t>Minerals/Mining</t>
  </si>
  <si>
    <t>INE397D01024</t>
  </si>
  <si>
    <t>Cipla Limited</t>
  </si>
  <si>
    <t>Cement</t>
  </si>
  <si>
    <t>INE059A01026</t>
  </si>
  <si>
    <t>Sun Pharmaceuticals Industries Limited</t>
  </si>
  <si>
    <t>Auto</t>
  </si>
  <si>
    <t>INE044A01036</t>
  </si>
  <si>
    <t>Tata Motors Limited</t>
  </si>
  <si>
    <t>Oil</t>
  </si>
  <si>
    <t>INE155A01022</t>
  </si>
  <si>
    <t>Hindustan Unilever Limited</t>
  </si>
  <si>
    <t>Industrial Capital Goods</t>
  </si>
  <si>
    <t>INE030A01027</t>
  </si>
  <si>
    <t>HCL Technologies Limited</t>
  </si>
  <si>
    <t>Power</t>
  </si>
  <si>
    <t>INE860A01027</t>
  </si>
  <si>
    <t>Ambuja Cements Limited</t>
  </si>
  <si>
    <t>Consumer Durables</t>
  </si>
  <si>
    <t>INE079A01024</t>
  </si>
  <si>
    <t>Sesa Sterlite Limited</t>
  </si>
  <si>
    <t>INE205A01025</t>
  </si>
  <si>
    <t>Dr. Reddy's Laboratories Limited</t>
  </si>
  <si>
    <t>INE089A01023</t>
  </si>
  <si>
    <t>IDFC Limited</t>
  </si>
  <si>
    <t>INE043D01016</t>
  </si>
  <si>
    <t>United Spirits Limited</t>
  </si>
  <si>
    <t>INE854D01016</t>
  </si>
  <si>
    <t>Lupin Limited</t>
  </si>
  <si>
    <t>INE326A01037</t>
  </si>
  <si>
    <t>Idea Cellular Limited</t>
  </si>
  <si>
    <t>INE669E01016</t>
  </si>
  <si>
    <t>UltraTech Cement Limited</t>
  </si>
  <si>
    <t>INE481G01011</t>
  </si>
  <si>
    <t>NMDC Limited</t>
  </si>
  <si>
    <t>INE584A01023</t>
  </si>
  <si>
    <t>Tech Mahindra Limited</t>
  </si>
  <si>
    <t>INE669C01028</t>
  </si>
  <si>
    <t>INE095A01012</t>
  </si>
  <si>
    <t>IPCA Laboratories Limited</t>
  </si>
  <si>
    <t>INE571A01020</t>
  </si>
  <si>
    <t>Oil India Limited</t>
  </si>
  <si>
    <t>INE274J01014</t>
  </si>
  <si>
    <t>Voltas Limited</t>
  </si>
  <si>
    <t>INE226A01021</t>
  </si>
  <si>
    <t>Alembic Pharmaceuticals Limited</t>
  </si>
  <si>
    <t>INE901L01018</t>
  </si>
  <si>
    <t>Coal India Limited</t>
  </si>
  <si>
    <t>INE522F01014</t>
  </si>
  <si>
    <t>Tata Communications Limited</t>
  </si>
  <si>
    <t>INE151A01013</t>
  </si>
  <si>
    <t>Oil &amp; Natural Gas Corporation Limited</t>
  </si>
  <si>
    <t>INE213A01029</t>
  </si>
  <si>
    <t>Ranbaxy Laboratories Limited</t>
  </si>
  <si>
    <t>INE015A01028</t>
  </si>
  <si>
    <t>Siemens Limited</t>
  </si>
  <si>
    <t>INE003A01024</t>
  </si>
  <si>
    <t>Multi Commodity Exchange of India Limited</t>
  </si>
  <si>
    <t>INE745G01035</t>
  </si>
  <si>
    <t>Kotak Mahindra Bank Limited</t>
  </si>
  <si>
    <t>INE237A01028</t>
  </si>
  <si>
    <t>TTK Prestige Limited</t>
  </si>
  <si>
    <t>INE690A01010</t>
  </si>
  <si>
    <t>Maruti Suzuki India Limited</t>
  </si>
  <si>
    <t>INE585B01010</t>
  </si>
  <si>
    <t>Tata Power Company Limited</t>
  </si>
  <si>
    <t>INE245A01021</t>
  </si>
  <si>
    <t>Bharat Petroleum Corporation Limited</t>
  </si>
  <si>
    <t>INE029A01011</t>
  </si>
  <si>
    <t>INE245A0102R</t>
  </si>
  <si>
    <t>Pramerica Dynamic Asset Allocation Fund</t>
  </si>
  <si>
    <t>Reliance Gas Transportation Infrastructure Ltd.</t>
  </si>
  <si>
    <t>INE657I08017</t>
  </si>
  <si>
    <t>Export Import Bank Of India</t>
  </si>
  <si>
    <t>INE514E08DD7</t>
  </si>
  <si>
    <t>Pramerica Short Term Income Fund</t>
  </si>
  <si>
    <t>INE562A16DU1</t>
  </si>
  <si>
    <t>State Bank of Bikaner and Jaipur</t>
  </si>
  <si>
    <t>INE648A16GJ4</t>
  </si>
  <si>
    <t>Axis Bank Limited</t>
  </si>
  <si>
    <t>INE238A16UP2</t>
  </si>
  <si>
    <t>State Bank of Patiala</t>
  </si>
  <si>
    <t>INE652A16IY1</t>
  </si>
  <si>
    <t>INE514E08DL0</t>
  </si>
  <si>
    <t>Pramerica Dynamic Monthly Income Fund</t>
  </si>
  <si>
    <t>SOV</t>
  </si>
  <si>
    <t>Tata Realty And Infrastructure Limited</t>
  </si>
  <si>
    <t>INE371K14100</t>
  </si>
  <si>
    <t>Treasury Bill</t>
  </si>
  <si>
    <t>TBILL 91 DAY 2014</t>
  </si>
  <si>
    <t>IDIA00112826</t>
  </si>
  <si>
    <t>Rural Electrification Corporation Limited</t>
  </si>
  <si>
    <t>INE020B08807</t>
  </si>
  <si>
    <t>Pramerica Treasury Advantage Fund</t>
  </si>
  <si>
    <t>ICRA AA</t>
  </si>
  <si>
    <t>CARE AA-</t>
  </si>
  <si>
    <t>ICRA A+</t>
  </si>
  <si>
    <t>INE404K14513</t>
  </si>
  <si>
    <t>CARE A+</t>
  </si>
  <si>
    <t>CARE AA</t>
  </si>
  <si>
    <t>CRISIL AA</t>
  </si>
  <si>
    <t>IND AAA</t>
  </si>
  <si>
    <t>INE860H07250</t>
  </si>
  <si>
    <t>INE055A07054</t>
  </si>
  <si>
    <t>Oriental Hotels Limited</t>
  </si>
  <si>
    <t>INE750A07019</t>
  </si>
  <si>
    <t>Tata Teleservices (Maharashtra) Limited</t>
  </si>
  <si>
    <t>INE037E08045</t>
  </si>
  <si>
    <t>L&amp;T Housing Finance Limited</t>
  </si>
  <si>
    <t>INE476M07057</t>
  </si>
  <si>
    <t>Tata Motors Finance Limited</t>
  </si>
  <si>
    <t>INE909H07883</t>
  </si>
  <si>
    <t>National Housing Bank</t>
  </si>
  <si>
    <t>INE557F08ED1</t>
  </si>
  <si>
    <t>Unlisted</t>
  </si>
  <si>
    <t>L&amp;T Seawoods Private Limited</t>
  </si>
  <si>
    <t>INE968N08059</t>
  </si>
  <si>
    <t>Pramerica Credit Opportunities Fund</t>
  </si>
  <si>
    <t>Icici Bank Limited</t>
  </si>
  <si>
    <t>INE090A16M18</t>
  </si>
  <si>
    <t>INE141A16OC9</t>
  </si>
  <si>
    <t>INE008A16UQ7</t>
  </si>
  <si>
    <t>CRISIL A-</t>
  </si>
  <si>
    <t>ICRA A</t>
  </si>
  <si>
    <t>CRISIL AA-</t>
  </si>
  <si>
    <t>Rkn Retail Private Limited</t>
  </si>
  <si>
    <t>INE270O08017</t>
  </si>
  <si>
    <t>Il&amp;Fs Transportation Networks Ltd</t>
  </si>
  <si>
    <t>INE975G08033</t>
  </si>
  <si>
    <t>Shriram City Union Finance Limited</t>
  </si>
  <si>
    <t>INE722A07414</t>
  </si>
  <si>
    <t>INE667F07AA4</t>
  </si>
  <si>
    <t>Magma Fincorp Limited</t>
  </si>
  <si>
    <t>INE511C07359</t>
  </si>
  <si>
    <t>INE866I08139</t>
  </si>
  <si>
    <t>INE217K07109</t>
  </si>
  <si>
    <t>INE909H07AU4</t>
  </si>
  <si>
    <t>INE866I07230</t>
  </si>
  <si>
    <t>L &amp; T Finance Ltd</t>
  </si>
  <si>
    <t>INE523E07657</t>
  </si>
  <si>
    <t>Shriram Transport Finance Company Limited</t>
  </si>
  <si>
    <t>INE721A08BX8</t>
  </si>
  <si>
    <t>Muthoot Finance Limited</t>
  </si>
  <si>
    <t>INE414G07084</t>
  </si>
  <si>
    <t>INE722A07224</t>
  </si>
  <si>
    <t>Hpcl-Mittal Energy Limited</t>
  </si>
  <si>
    <t>INE137K08016</t>
  </si>
  <si>
    <t>Pramerica Dynamic Bond Fund</t>
  </si>
  <si>
    <t>INE090A16N58</t>
  </si>
  <si>
    <t>CENTRAL GOVERNMENT SECURITIES</t>
  </si>
  <si>
    <t>08.83% CGL 2023</t>
  </si>
  <si>
    <t>IN0020130061</t>
  </si>
  <si>
    <t>08.12% CGL 2020</t>
  </si>
  <si>
    <t>IN0020120054</t>
  </si>
  <si>
    <t>Pramerica Short Term Floating Rate Fund</t>
  </si>
  <si>
    <t>Turquoise Investments and Finance Private Ltd.</t>
  </si>
  <si>
    <t>INE978J14674</t>
  </si>
  <si>
    <t>Bajaj Finance Limited</t>
  </si>
  <si>
    <t>INE296A14FA8</t>
  </si>
  <si>
    <t>Pramerica Fixed Duration Fund - Series 5</t>
  </si>
  <si>
    <t>Punjab National Bank</t>
  </si>
  <si>
    <t>INE160A16JP1</t>
  </si>
  <si>
    <t>INE237A16YA8</t>
  </si>
  <si>
    <t>INE217K07075</t>
  </si>
  <si>
    <t>Pramerica Fixed Duration Fund -Series 13</t>
  </si>
  <si>
    <t>ING Vysya Bank Limited</t>
  </si>
  <si>
    <t>INE166A16ID6</t>
  </si>
  <si>
    <t>INE562A16DI6</t>
  </si>
  <si>
    <t>INE976G16380</t>
  </si>
  <si>
    <t>INE535H14DL6</t>
  </si>
  <si>
    <t>Pramerica Fixed Duration Fund - Series 6</t>
  </si>
  <si>
    <t>State Bank of Mysore</t>
  </si>
  <si>
    <t>INE651A16FB7</t>
  </si>
  <si>
    <t>INE652A16GZ2</t>
  </si>
  <si>
    <t>INE008A16QO0</t>
  </si>
  <si>
    <t>INE976G16489</t>
  </si>
  <si>
    <t>Pramerica Fixed Duration Fund - Series 7</t>
  </si>
  <si>
    <t>Bank of Maharashtra</t>
  </si>
  <si>
    <t>INE457A16CZ5</t>
  </si>
  <si>
    <t>INE237A16VX6</t>
  </si>
  <si>
    <t>INE166A16JT0</t>
  </si>
  <si>
    <t>INE238A16SP6</t>
  </si>
  <si>
    <t>INE008A16TW7</t>
  </si>
  <si>
    <t>Pramerica Fixed Duration Fund-Series 14</t>
  </si>
  <si>
    <t>INE238A16TJ7</t>
  </si>
  <si>
    <t>INE008A16SD9</t>
  </si>
  <si>
    <t>Il&amp;Fs Financial Services Limited</t>
  </si>
  <si>
    <t>INE121H14CD4</t>
  </si>
  <si>
    <t>Pramerica Midcap Opportunities Fund</t>
  </si>
  <si>
    <t>Kaveri Seed Company Limited</t>
  </si>
  <si>
    <t>INE455I01029</t>
  </si>
  <si>
    <t>Motherson Sumi Systems Limited</t>
  </si>
  <si>
    <t>Auto Ancillaries</t>
  </si>
  <si>
    <t>INE775A01035</t>
  </si>
  <si>
    <t>Hexaware Technologies Limited</t>
  </si>
  <si>
    <t>INE093A01033</t>
  </si>
  <si>
    <t>Tata Global Beverages Limited</t>
  </si>
  <si>
    <t>INE192A01025</t>
  </si>
  <si>
    <t>Exide Industries Limited</t>
  </si>
  <si>
    <t>INE302A01020</t>
  </si>
  <si>
    <t>Gujarat Mineral Development Corporation Limited</t>
  </si>
  <si>
    <t>INE131A01031</t>
  </si>
  <si>
    <t>Transportation</t>
  </si>
  <si>
    <t>Wockhardt Limited</t>
  </si>
  <si>
    <t>Industrial Products</t>
  </si>
  <si>
    <t>INE049B01025</t>
  </si>
  <si>
    <t>Lovable Lingerie Limited</t>
  </si>
  <si>
    <t>Textile Products</t>
  </si>
  <si>
    <t>INE597L01014</t>
  </si>
  <si>
    <t>Info Edge (India) Limited</t>
  </si>
  <si>
    <t>INE663F01024</t>
  </si>
  <si>
    <t>Radico Khaitan Limited</t>
  </si>
  <si>
    <t>INE944F01028</t>
  </si>
  <si>
    <t>Media &amp; Entertainment</t>
  </si>
  <si>
    <t>Bharat Forge Limited</t>
  </si>
  <si>
    <t>INE465A01025</t>
  </si>
  <si>
    <t>JK Lakshmi Cement Limited</t>
  </si>
  <si>
    <t>Services</t>
  </si>
  <si>
    <t>INE786A01032</t>
  </si>
  <si>
    <t>Havells India Limited</t>
  </si>
  <si>
    <t>INE176B01026</t>
  </si>
  <si>
    <t>Crompton  Greaves Limited</t>
  </si>
  <si>
    <t>Retailing</t>
  </si>
  <si>
    <t>INE067A01029</t>
  </si>
  <si>
    <t>Jagran Prakashan Limited</t>
  </si>
  <si>
    <t>Textiles - Cotton</t>
  </si>
  <si>
    <t>INE199G01027</t>
  </si>
  <si>
    <t>Mahindra &amp; Mahindra Financial Services Limited</t>
  </si>
  <si>
    <t>Pesticides</t>
  </si>
  <si>
    <t>INE774D01024</t>
  </si>
  <si>
    <t>Gateway Distriparks Limited</t>
  </si>
  <si>
    <t>Ferrous Metals</t>
  </si>
  <si>
    <t>INE852F01015</t>
  </si>
  <si>
    <t>Talwalkars Better Value Fitness Limited</t>
  </si>
  <si>
    <t>INE502K01016</t>
  </si>
  <si>
    <t>Trent Limited</t>
  </si>
  <si>
    <t>INE849A01012</t>
  </si>
  <si>
    <t>IL&amp;FS Transportation Networks Limited</t>
  </si>
  <si>
    <t>INE975G01012</t>
  </si>
  <si>
    <t>Bank of India</t>
  </si>
  <si>
    <t>INE084A01016</t>
  </si>
  <si>
    <t>Divi's Laboratories Limited</t>
  </si>
  <si>
    <t>INE361B01024</t>
  </si>
  <si>
    <t>Jain Irrigation Systems Limited</t>
  </si>
  <si>
    <t>INE175A01038</t>
  </si>
  <si>
    <t>MphasiS Limited</t>
  </si>
  <si>
    <t>INE356A01018</t>
  </si>
  <si>
    <t>CMC Limited</t>
  </si>
  <si>
    <t>INE314A01017</t>
  </si>
  <si>
    <t>Vardhman Textiles Limited</t>
  </si>
  <si>
    <t>INE825A01012</t>
  </si>
  <si>
    <t>MindTree Limited</t>
  </si>
  <si>
    <t>INE018I01017</t>
  </si>
  <si>
    <t>INE692A01016</t>
  </si>
  <si>
    <t>PI Industries Limited</t>
  </si>
  <si>
    <t>INE603J01030</t>
  </si>
  <si>
    <t>The Ramco Cements Limited</t>
  </si>
  <si>
    <t>INE331A01037</t>
  </si>
  <si>
    <t>Usha Martin Limited</t>
  </si>
  <si>
    <t>INE228A01035</t>
  </si>
  <si>
    <t>INE975G0101R</t>
  </si>
  <si>
    <t>HT Media Limited</t>
  </si>
  <si>
    <t>INE501G01024</t>
  </si>
  <si>
    <t>Container Corporation of India Limited</t>
  </si>
  <si>
    <t>INE111A01017</t>
  </si>
  <si>
    <t>Pramerica Fixed Duration Fund-Series 17</t>
  </si>
  <si>
    <t>INE238A16VT2</t>
  </si>
  <si>
    <t>INE457A16DW0</t>
  </si>
  <si>
    <t>Pramerica Income Fund</t>
  </si>
  <si>
    <t>Quantity</t>
  </si>
  <si>
    <t>All corporate ratings are assigned by rating agencies like CRISIL; CARE; ICRA; IND.</t>
  </si>
  <si>
    <t>**Thinly traded/Non traded securities and illiquid securities as defined in SEBI Regulations and Guidelines.</t>
  </si>
  <si>
    <t>Tata Power Company Limited - Rights #</t>
  </si>
  <si>
    <t>IL&amp;FS Transportation Networks Limited - Rights #</t>
  </si>
  <si>
    <t>Notes:</t>
  </si>
  <si>
    <t xml:space="preserve">1.   Total Non Performing Assets provided for </t>
  </si>
  <si>
    <t>Nil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</si>
  <si>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</si>
  <si>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</si>
  <si>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</si>
  <si>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</si>
  <si>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</si>
  <si>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</si>
  <si>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</si>
  <si>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</si>
  <si>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</si>
  <si>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</si>
  <si>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</si>
  <si>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</si>
  <si>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</si>
  <si>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</si>
  <si>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</si>
  <si>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</si>
  <si>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</si>
  <si>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</si>
  <si>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</si>
  <si>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Monthly Dividend Option-Direct Plan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</si>
  <si>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</si>
  <si>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</si>
  <si>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</si>
  <si>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</si>
  <si>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</si>
  <si>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</si>
  <si>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</si>
  <si>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</si>
  <si>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</si>
  <si>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</si>
  <si>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</si>
  <si>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</si>
  <si>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</si>
  <si>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</si>
  <si>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</si>
  <si>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</si>
  <si>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</si>
  <si>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</si>
  <si>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</si>
  <si>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</si>
  <si>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</si>
  <si>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</si>
  <si>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</si>
  <si>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</si>
  <si>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</si>
  <si>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</si>
  <si>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</si>
  <si>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</si>
  <si>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</si>
  <si>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</si>
  <si>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</si>
  <si>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</si>
  <si>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</si>
  <si>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</si>
  <si>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</si>
  <si>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7.   Portfolio Turnover Ratio</t>
  </si>
  <si>
    <t>8.   Total Dividend (net) declared during the month- (Dividend Option)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</si>
  <si>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</si>
  <si>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</si>
  <si>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</si>
  <si>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</si>
  <si>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8.   Total Dividend (net) declared during the month - (Dividend Option)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</si>
  <si>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</si>
  <si>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</si>
  <si>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</si>
  <si>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</si>
  <si>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</si>
  <si>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</si>
  <si>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Quarterly Dividend Option - Direct Plan</t>
  </si>
  <si>
    <t xml:space="preserve">            Growth Option - Regular Plan</t>
  </si>
  <si>
    <t xml:space="preserve">            Dividend Option - Regular Plan</t>
  </si>
  <si>
    <t xml:space="preserve">            Growth Option - Direct Plan</t>
  </si>
  <si>
    <t xml:space="preserve">            Monthly Dividend Option - Direct Plan</t>
  </si>
  <si>
    <t xml:space="preserve">            Bonus Option - Direct Plan</t>
  </si>
  <si>
    <t xml:space="preserve">            Dividend Option - Direct Plan</t>
  </si>
  <si>
    <t>Daily Dividend Option - Regular Plan</t>
  </si>
  <si>
    <t>Weekly Dividend Option - Regular Plan</t>
  </si>
  <si>
    <t>Fortnightly Dividend Option - Regular Plan</t>
  </si>
  <si>
    <t>Monthly Dividend Option - Regular Plan</t>
  </si>
  <si>
    <t>Daily Dividend Option - Direct Plan</t>
  </si>
  <si>
    <t>Monthly Dividend Option - Direct Plan</t>
  </si>
  <si>
    <t xml:space="preserve">            Bonus Option - Regular Plan</t>
  </si>
  <si>
    <t>Dividend Option -Regular Plan</t>
  </si>
  <si>
    <t>8.   Total Dividend (net) declared during the month - (Dividend Option -Quarterly and Monthly)</t>
  </si>
  <si>
    <t>Quarterly Dividend Option - Regular Plan</t>
  </si>
  <si>
    <t>Quarterly Dividend Option - Direct Plan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</si>
  <si>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</si>
  <si>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</si>
  <si>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</si>
  <si>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</si>
  <si>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</si>
  <si>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</si>
  <si>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</si>
  <si>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</si>
  <si>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</si>
  <si>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Dividend Option</t>
  </si>
  <si>
    <t>Call</t>
  </si>
  <si>
    <t>2.   NAV at the beginning of the month (Declared NAV as on 28th Feb14)</t>
  </si>
  <si>
    <t>3.   NAV at the end of the month (Computed NAV as on 31st Mar14)</t>
  </si>
  <si>
    <t>3.   NAV at the end of the month (Declared NAV as on 31st March14)</t>
  </si>
  <si>
    <t xml:space="preserve">             Annual Dividend Option - Direct Plan</t>
  </si>
  <si>
    <t>2.   NAV at the beginning of the month (Allotment NAV)</t>
  </si>
  <si>
    <t>Annual Dividend Option - Direct Plan</t>
  </si>
  <si>
    <t>8.   Total Dividend (net) declared during the one month - (Dividend Option)</t>
  </si>
  <si>
    <t>Positions through Futures as on 31 March 2014</t>
  </si>
  <si>
    <t>For the month ended on 31 March 2014 - Hedging and Non-Hedging transactions through futures which have been squared off/expired</t>
  </si>
  <si>
    <t>Positions through Put Options as on 31 March 2014</t>
  </si>
  <si>
    <t>For the month ended on 31 March 2014 - Hedging and Non-Hedging transactions through options which have been squared off/expired</t>
  </si>
  <si>
    <t>Weekly Dividend Option - Direct Plan</t>
  </si>
  <si>
    <t>26 Days</t>
  </si>
  <si>
    <t>114 Days</t>
  </si>
  <si>
    <t>344 Days</t>
  </si>
  <si>
    <t>3.77 Years</t>
  </si>
  <si>
    <t>320 Days</t>
  </si>
  <si>
    <t>1.98 Years</t>
  </si>
  <si>
    <t>3.98 Years</t>
  </si>
  <si>
    <t>17 Days</t>
  </si>
  <si>
    <t>0.08 Months</t>
  </si>
  <si>
    <t>0.6 Months</t>
  </si>
  <si>
    <t>4.18 Months</t>
  </si>
  <si>
    <t>4.34 Months</t>
  </si>
  <si>
    <t>5.31 Months</t>
  </si>
  <si>
    <t>1.05 Months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</si>
</sst>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0"/>
    <numFmt numFmtId="171" formatCode="_(* #,##0.00000_);_(* \(#,##0.00000\);_(* &quot;-&quot;??_);_(@_)"/>
    <numFmt numFmtId="172" formatCode="_(* #,##0.000000_);_(* \(#,##0.000000\);_(* &quot;-&quot;??_);_(@_)"/>
    <numFmt numFmtId="173" formatCode="0.000%"/>
    <numFmt numFmtId="174" formatCode="#,##0.000000"/>
    <numFmt numFmtId="175" formatCode="##0.0000_);\(##0.0000\)"/>
    <numFmt numFmtId="176" formatCode="_(* #,##0.0000_);_(* \(#,##0.0000\);_(* &quot;-&quot;??_);_(@_)"/>
    <numFmt numFmtId="177" formatCode="0.0000000"/>
    <numFmt numFmtId="178" formatCode="0.000000"/>
    <numFmt numFmtId="179" formatCode="#,##0.00000"/>
    <numFmt numFmtId="180" formatCode="#,##0.0000000"/>
    <numFmt numFmtId="181" formatCode="_(* #,##0.000_);_(* \(#,##0.0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b/>
      <sz val="10"/>
      <name val="Tahoma"/>
      <family val="2"/>
    </font>
    <font>
      <sz val="8.25"/>
      <name val="Arial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9" fontId="1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0" fontId="9" fillId="0" borderId="10" xfId="63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43" applyNumberFormat="1" applyFont="1" applyFill="1" applyBorder="1" applyAlignment="1">
      <alignment horizontal="center" vertical="top" wrapText="1"/>
    </xf>
    <xf numFmtId="39" fontId="4" fillId="33" borderId="10" xfId="43" applyNumberFormat="1" applyFont="1" applyFill="1" applyBorder="1" applyAlignment="1">
      <alignment horizontal="center" vertical="top" wrapText="1"/>
    </xf>
    <xf numFmtId="10" fontId="4" fillId="33" borderId="10" xfId="63" applyNumberFormat="1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 horizontal="left" vertical="top"/>
    </xf>
    <xf numFmtId="0" fontId="11" fillId="34" borderId="0" xfId="0" applyFont="1" applyFill="1" applyAlignment="1">
      <alignment/>
    </xf>
    <xf numFmtId="39" fontId="11" fillId="34" borderId="0" xfId="0" applyNumberFormat="1" applyFont="1" applyFill="1" applyAlignment="1">
      <alignment/>
    </xf>
    <xf numFmtId="10" fontId="11" fillId="34" borderId="0" xfId="0" applyNumberFormat="1" applyFont="1" applyFill="1" applyAlignment="1">
      <alignment/>
    </xf>
    <xf numFmtId="166" fontId="11" fillId="34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166" fontId="12" fillId="33" borderId="0" xfId="0" applyNumberFormat="1" applyFont="1" applyFill="1" applyAlignment="1">
      <alignment/>
    </xf>
    <xf numFmtId="166" fontId="4" fillId="33" borderId="11" xfId="43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4" fillId="0" borderId="0" xfId="4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168" fontId="6" fillId="0" borderId="10" xfId="43" applyNumberFormat="1" applyFont="1" applyFill="1" applyBorder="1" applyAlignment="1">
      <alignment horizontal="center"/>
    </xf>
    <xf numFmtId="168" fontId="4" fillId="33" borderId="10" xfId="43" applyNumberFormat="1" applyFont="1" applyFill="1" applyBorder="1" applyAlignment="1">
      <alignment horizontal="center" vertical="top" wrapText="1"/>
    </xf>
    <xf numFmtId="168" fontId="0" fillId="0" borderId="0" xfId="43" applyNumberFormat="1" applyFont="1" applyAlignment="1">
      <alignment/>
    </xf>
    <xf numFmtId="168" fontId="11" fillId="34" borderId="0" xfId="43" applyNumberFormat="1" applyFont="1" applyFill="1" applyAlignment="1">
      <alignment/>
    </xf>
    <xf numFmtId="168" fontId="12" fillId="33" borderId="0" xfId="43" applyNumberFormat="1" applyFont="1" applyFill="1" applyAlignment="1">
      <alignment/>
    </xf>
    <xf numFmtId="43" fontId="10" fillId="0" borderId="0" xfId="43" applyFont="1" applyFill="1" applyBorder="1" applyAlignment="1">
      <alignment horizontal="center" vertical="top" wrapText="1"/>
    </xf>
    <xf numFmtId="9" fontId="0" fillId="0" borderId="0" xfId="63" applyFont="1" applyAlignment="1">
      <alignment/>
    </xf>
    <xf numFmtId="9" fontId="11" fillId="0" borderId="0" xfId="63" applyFont="1" applyBorder="1" applyAlignment="1">
      <alignment horizontal="left" vertical="top"/>
    </xf>
    <xf numFmtId="10" fontId="0" fillId="0" borderId="0" xfId="63" applyNumberFormat="1" applyFont="1" applyAlignment="1">
      <alignment/>
    </xf>
    <xf numFmtId="10" fontId="11" fillId="0" borderId="0" xfId="63" applyNumberFormat="1" applyFont="1" applyBorder="1" applyAlignment="1">
      <alignment horizontal="left" vertical="top"/>
    </xf>
    <xf numFmtId="10" fontId="11" fillId="0" borderId="0" xfId="0" applyNumberFormat="1" applyFont="1" applyBorder="1" applyAlignment="1">
      <alignment horizontal="left" vertical="top"/>
    </xf>
    <xf numFmtId="0" fontId="13" fillId="0" borderId="0" xfId="59" applyFont="1" applyBorder="1">
      <alignment/>
      <protection/>
    </xf>
    <xf numFmtId="170" fontId="14" fillId="36" borderId="0" xfId="0" applyNumberFormat="1" applyFont="1" applyFill="1" applyBorder="1" applyAlignment="1">
      <alignment horizontal="right"/>
    </xf>
    <xf numFmtId="39" fontId="13" fillId="0" borderId="0" xfId="60" applyFont="1" applyBorder="1">
      <alignment/>
      <protection/>
    </xf>
    <xf numFmtId="39" fontId="13" fillId="0" borderId="0" xfId="60" applyFont="1" applyBorder="1" applyAlignment="1">
      <alignment horizontal="left"/>
      <protection/>
    </xf>
    <xf numFmtId="0" fontId="13" fillId="0" borderId="0" xfId="59" applyFont="1" applyBorder="1" applyAlignment="1">
      <alignment/>
      <protection/>
    </xf>
    <xf numFmtId="0" fontId="14" fillId="0" borderId="0" xfId="0" applyFont="1" applyFill="1" applyBorder="1" applyAlignment="1">
      <alignment horizontal="center"/>
    </xf>
    <xf numFmtId="0" fontId="16" fillId="0" borderId="0" xfId="59" applyFont="1" applyBorder="1">
      <alignment/>
      <protection/>
    </xf>
    <xf numFmtId="0" fontId="17" fillId="0" borderId="0" xfId="0" applyFont="1" applyFill="1" applyBorder="1" applyAlignment="1">
      <alignment horizontal="center"/>
    </xf>
    <xf numFmtId="39" fontId="13" fillId="0" borderId="0" xfId="60" applyFont="1" applyBorder="1" applyAlignment="1">
      <alignment horizontal="center"/>
      <protection/>
    </xf>
    <xf numFmtId="0" fontId="13" fillId="36" borderId="0" xfId="59" applyFont="1" applyFill="1" applyBorder="1">
      <alignment/>
      <protection/>
    </xf>
    <xf numFmtId="4" fontId="13" fillId="36" borderId="0" xfId="59" applyNumberFormat="1" applyFont="1" applyFill="1" applyBorder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172" fontId="0" fillId="0" borderId="0" xfId="43" applyNumberFormat="1" applyFont="1" applyAlignment="1">
      <alignment/>
    </xf>
    <xf numFmtId="0" fontId="0" fillId="0" borderId="0" xfId="0" applyFont="1" applyAlignment="1">
      <alignment/>
    </xf>
    <xf numFmtId="0" fontId="13" fillId="36" borderId="0" xfId="0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43" fontId="14" fillId="0" borderId="0" xfId="43" applyFont="1" applyBorder="1" applyAlignment="1">
      <alignment/>
    </xf>
    <xf numFmtId="173" fontId="14" fillId="0" borderId="0" xfId="63" applyNumberFormat="1" applyFont="1" applyBorder="1" applyAlignment="1">
      <alignment/>
    </xf>
    <xf numFmtId="10" fontId="14" fillId="0" borderId="0" xfId="0" applyNumberFormat="1" applyFont="1" applyFill="1" applyBorder="1" applyAlignment="1">
      <alignment/>
    </xf>
    <xf numFmtId="39" fontId="14" fillId="0" borderId="0" xfId="60" applyFont="1" applyBorder="1">
      <alignment/>
      <protection/>
    </xf>
    <xf numFmtId="43" fontId="0" fillId="0" borderId="0" xfId="43" applyFont="1" applyAlignment="1">
      <alignment/>
    </xf>
    <xf numFmtId="43" fontId="58" fillId="0" borderId="0" xfId="43" applyFont="1" applyAlignment="1">
      <alignment/>
    </xf>
    <xf numFmtId="0" fontId="14" fillId="0" borderId="0" xfId="0" applyFont="1" applyFill="1" applyBorder="1" applyAlignment="1">
      <alignment/>
    </xf>
    <xf numFmtId="43" fontId="14" fillId="0" borderId="0" xfId="43" applyFont="1" applyFill="1" applyBorder="1" applyAlignment="1">
      <alignment/>
    </xf>
    <xf numFmtId="173" fontId="14" fillId="0" borderId="0" xfId="63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39" fontId="14" fillId="0" borderId="0" xfId="60" applyFont="1" applyFill="1" applyBorder="1">
      <alignment/>
      <protection/>
    </xf>
    <xf numFmtId="39" fontId="14" fillId="0" borderId="0" xfId="60" applyFont="1" applyFill="1" applyBorder="1" applyAlignment="1">
      <alignment horizontal="right"/>
      <protection/>
    </xf>
    <xf numFmtId="0" fontId="14" fillId="0" borderId="0" xfId="15" applyFont="1" applyFill="1" applyBorder="1">
      <alignment/>
      <protection/>
    </xf>
    <xf numFmtId="43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10" fontId="14" fillId="0" borderId="0" xfId="63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2" fontId="14" fillId="0" borderId="0" xfId="63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10" fontId="14" fillId="0" borderId="0" xfId="63" applyNumberFormat="1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168" fontId="14" fillId="0" borderId="10" xfId="43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0" xfId="43" applyNumberFormat="1" applyFont="1" applyFill="1" applyBorder="1" applyAlignment="1">
      <alignment horizontal="center"/>
    </xf>
    <xf numFmtId="168" fontId="14" fillId="0" borderId="0" xfId="43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43" applyNumberFormat="1" applyFont="1" applyFill="1" applyBorder="1" applyAlignment="1">
      <alignment horizontal="center"/>
    </xf>
    <xf numFmtId="2" fontId="14" fillId="37" borderId="0" xfId="63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175" fontId="0" fillId="0" borderId="0" xfId="0" applyNumberFormat="1" applyAlignment="1">
      <alignment/>
    </xf>
    <xf numFmtId="170" fontId="1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4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4" fillId="36" borderId="0" xfId="0" applyFont="1" applyFill="1" applyBorder="1" applyAlignment="1">
      <alignment/>
    </xf>
    <xf numFmtId="4" fontId="19" fillId="36" borderId="0" xfId="0" applyNumberFormat="1" applyFont="1" applyFill="1" applyBorder="1" applyAlignment="1">
      <alignment/>
    </xf>
    <xf numFmtId="4" fontId="14" fillId="36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43" fontId="19" fillId="0" borderId="0" xfId="43" applyFont="1" applyBorder="1" applyAlignment="1">
      <alignment/>
    </xf>
    <xf numFmtId="39" fontId="14" fillId="0" borderId="0" xfId="60" applyFont="1" applyBorder="1" applyAlignment="1">
      <alignment horizontal="left"/>
      <protection/>
    </xf>
    <xf numFmtId="43" fontId="20" fillId="0" borderId="0" xfId="43" applyFont="1" applyBorder="1" applyAlignment="1">
      <alignment/>
    </xf>
    <xf numFmtId="176" fontId="58" fillId="0" borderId="0" xfId="43" applyNumberFormat="1" applyFont="1" applyAlignment="1">
      <alignment/>
    </xf>
    <xf numFmtId="0" fontId="14" fillId="0" borderId="0" xfId="0" applyFont="1" applyBorder="1" applyAlignment="1">
      <alignment horizontal="left"/>
    </xf>
    <xf numFmtId="4" fontId="14" fillId="0" borderId="0" xfId="0" applyNumberFormat="1" applyFont="1" applyFill="1" applyBorder="1" applyAlignment="1">
      <alignment horizontal="right"/>
    </xf>
    <xf numFmtId="174" fontId="14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17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0" fontId="0" fillId="0" borderId="0" xfId="63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0" xfId="43" applyNumberFormat="1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76" fontId="0" fillId="0" borderId="0" xfId="43" applyNumberFormat="1" applyFont="1" applyAlignment="1">
      <alignment/>
    </xf>
    <xf numFmtId="176" fontId="0" fillId="0" borderId="0" xfId="0" applyNumberFormat="1" applyAlignment="1">
      <alignment/>
    </xf>
    <xf numFmtId="43" fontId="14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176" fontId="0" fillId="0" borderId="0" xfId="43" applyNumberFormat="1" applyFont="1" applyAlignment="1">
      <alignment horizontal="right"/>
    </xf>
    <xf numFmtId="176" fontId="14" fillId="0" borderId="0" xfId="43" applyNumberFormat="1" applyFont="1" applyBorder="1" applyAlignment="1">
      <alignment horizontal="right"/>
    </xf>
    <xf numFmtId="176" fontId="0" fillId="0" borderId="0" xfId="43" applyNumberFormat="1" applyFont="1" applyAlignment="1">
      <alignment horizontal="right"/>
    </xf>
    <xf numFmtId="176" fontId="14" fillId="0" borderId="0" xfId="43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3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Unaudited Half Yrly - MSIM Cop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421875" style="0" bestFit="1" customWidth="1"/>
    <col min="2" max="2" width="14.28125" style="0" bestFit="1" customWidth="1"/>
    <col min="3" max="3" width="55.421875" style="0" customWidth="1"/>
    <col min="4" max="4" width="16.00390625" style="0" bestFit="1" customWidth="1"/>
    <col min="5" max="5" width="12.28125" style="35" bestFit="1" customWidth="1"/>
    <col min="6" max="6" width="22.7109375" style="0" bestFit="1" customWidth="1"/>
    <col min="7" max="7" width="14.00390625" style="0" bestFit="1" customWidth="1"/>
    <col min="8" max="8" width="11.8515625" style="0" bestFit="1" customWidth="1"/>
    <col min="9" max="9" width="14.57421875" style="27" customWidth="1"/>
    <col min="10" max="10" width="17.421875" style="0" customWidth="1"/>
    <col min="11" max="11" width="9.140625" style="41" customWidth="1"/>
    <col min="12" max="12" width="15.421875" style="27" customWidth="1"/>
  </cols>
  <sheetData>
    <row r="1" spans="1:8" ht="18.75">
      <c r="A1" s="2"/>
      <c r="B1" s="2"/>
      <c r="C1" s="131" t="s">
        <v>0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 s="35">
        <v>500000000</v>
      </c>
      <c r="F9" s="14">
        <v>4941.095</v>
      </c>
      <c r="G9" s="15">
        <v>0.1167</v>
      </c>
      <c r="H9" s="16">
        <v>41775</v>
      </c>
    </row>
    <row r="10" spans="1:11" ht="12.75" customHeight="1">
      <c r="A10">
        <v>2</v>
      </c>
      <c r="B10" t="s">
        <v>18</v>
      </c>
      <c r="C10" t="s">
        <v>15</v>
      </c>
      <c r="D10" t="s">
        <v>13</v>
      </c>
      <c r="E10" s="35">
        <v>450000000</v>
      </c>
      <c r="F10" s="14">
        <v>4473.1755</v>
      </c>
      <c r="G10" s="15">
        <v>0.1056</v>
      </c>
      <c r="H10" s="16">
        <v>41753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19</v>
      </c>
      <c r="C11" t="s">
        <v>15</v>
      </c>
      <c r="D11" t="s">
        <v>13</v>
      </c>
      <c r="E11" s="35">
        <v>250000000</v>
      </c>
      <c r="F11" s="14">
        <v>2493.545</v>
      </c>
      <c r="G11" s="15">
        <v>0.058899999999999994</v>
      </c>
      <c r="H11" s="16">
        <v>41740</v>
      </c>
      <c r="J11" s="15" t="s">
        <v>13</v>
      </c>
      <c r="K11" s="41">
        <v>0.7313</v>
      </c>
    </row>
    <row r="12" spans="1:11" ht="12.75" customHeight="1">
      <c r="A12">
        <v>4</v>
      </c>
      <c r="B12" t="s">
        <v>22</v>
      </c>
      <c r="C12" t="s">
        <v>20</v>
      </c>
      <c r="D12" t="s">
        <v>13</v>
      </c>
      <c r="E12" s="35">
        <v>250000000</v>
      </c>
      <c r="F12" s="14">
        <v>2490.965</v>
      </c>
      <c r="G12" s="15">
        <v>0.0588</v>
      </c>
      <c r="H12" s="16">
        <v>41744</v>
      </c>
      <c r="J12" s="15" t="s">
        <v>21</v>
      </c>
      <c r="K12" s="41">
        <v>0.1778</v>
      </c>
    </row>
    <row r="13" spans="1:11" ht="12.75" customHeight="1">
      <c r="A13">
        <v>5</v>
      </c>
      <c r="B13" t="s">
        <v>25</v>
      </c>
      <c r="C13" t="s">
        <v>23</v>
      </c>
      <c r="D13" t="s">
        <v>13</v>
      </c>
      <c r="E13" s="35">
        <v>250000000</v>
      </c>
      <c r="F13" s="14">
        <v>2490.925</v>
      </c>
      <c r="G13" s="15">
        <v>0.0588</v>
      </c>
      <c r="H13" s="16">
        <v>41744</v>
      </c>
      <c r="J13" s="15" t="s">
        <v>24</v>
      </c>
      <c r="K13" s="41">
        <v>0.08650000000000001</v>
      </c>
    </row>
    <row r="14" spans="1:11" ht="12.75" customHeight="1">
      <c r="A14">
        <v>6</v>
      </c>
      <c r="B14" t="s">
        <v>27</v>
      </c>
      <c r="C14" t="s">
        <v>23</v>
      </c>
      <c r="D14" t="s">
        <v>13</v>
      </c>
      <c r="E14" s="35">
        <v>250000000</v>
      </c>
      <c r="F14" s="14">
        <v>2481.2675</v>
      </c>
      <c r="G14" s="15">
        <v>0.058600000000000006</v>
      </c>
      <c r="H14" s="16">
        <v>41758</v>
      </c>
      <c r="J14" s="15" t="s">
        <v>26</v>
      </c>
      <c r="K14" s="41">
        <v>0.0044</v>
      </c>
    </row>
    <row r="15" spans="1:10" ht="12.75" customHeight="1">
      <c r="A15">
        <v>7</v>
      </c>
      <c r="B15" t="s">
        <v>29</v>
      </c>
      <c r="C15" t="s">
        <v>28</v>
      </c>
      <c r="D15" t="s">
        <v>24</v>
      </c>
      <c r="E15" s="35">
        <v>250000000</v>
      </c>
      <c r="F15" s="14">
        <v>2472.9025</v>
      </c>
      <c r="G15" s="15">
        <v>0.0584</v>
      </c>
      <c r="H15" s="16">
        <v>41771</v>
      </c>
      <c r="J15" s="15"/>
    </row>
    <row r="16" spans="1:8" ht="12.75" customHeight="1">
      <c r="A16">
        <v>8</v>
      </c>
      <c r="B16" t="s">
        <v>30</v>
      </c>
      <c r="C16" t="s">
        <v>23</v>
      </c>
      <c r="D16" t="s">
        <v>13</v>
      </c>
      <c r="E16" s="35">
        <v>200000000</v>
      </c>
      <c r="F16" s="14">
        <v>1984.342</v>
      </c>
      <c r="G16" s="15">
        <v>0.046900000000000004</v>
      </c>
      <c r="H16" s="16">
        <v>41761</v>
      </c>
    </row>
    <row r="17" spans="1:8" ht="12.75" customHeight="1">
      <c r="A17">
        <v>9</v>
      </c>
      <c r="B17" t="s">
        <v>32</v>
      </c>
      <c r="C17" t="s">
        <v>31</v>
      </c>
      <c r="D17" t="s">
        <v>21</v>
      </c>
      <c r="E17" s="35">
        <v>150000000</v>
      </c>
      <c r="F17" s="14">
        <v>1499.1885</v>
      </c>
      <c r="G17" s="15">
        <v>0.0354</v>
      </c>
      <c r="H17" s="16">
        <v>41732</v>
      </c>
    </row>
    <row r="18" spans="1:8" ht="12.75" customHeight="1">
      <c r="A18">
        <v>10</v>
      </c>
      <c r="B18" t="s">
        <v>34</v>
      </c>
      <c r="C18" t="s">
        <v>33</v>
      </c>
      <c r="D18" t="s">
        <v>21</v>
      </c>
      <c r="E18" s="35">
        <v>150000000</v>
      </c>
      <c r="F18" s="14">
        <v>1498.9575</v>
      </c>
      <c r="G18" s="15">
        <v>0.0354</v>
      </c>
      <c r="H18" s="16">
        <v>41732</v>
      </c>
    </row>
    <row r="19" spans="1:8" ht="12.75" customHeight="1">
      <c r="A19">
        <v>11</v>
      </c>
      <c r="B19" t="s">
        <v>36</v>
      </c>
      <c r="C19" t="s">
        <v>35</v>
      </c>
      <c r="D19" t="s">
        <v>13</v>
      </c>
      <c r="E19" s="35">
        <v>140000000</v>
      </c>
      <c r="F19" s="14">
        <v>1391.0456</v>
      </c>
      <c r="G19" s="15">
        <v>0.032799999999999996</v>
      </c>
      <c r="H19" s="16">
        <v>41754</v>
      </c>
    </row>
    <row r="20" spans="1:8" ht="12.75" customHeight="1">
      <c r="A20">
        <v>12</v>
      </c>
      <c r="B20" t="s">
        <v>38</v>
      </c>
      <c r="C20" t="s">
        <v>37</v>
      </c>
      <c r="D20" t="s">
        <v>21</v>
      </c>
      <c r="E20" s="35">
        <v>50000000</v>
      </c>
      <c r="F20" s="14">
        <v>495.5425</v>
      </c>
      <c r="G20" s="15">
        <v>0.011699999999999999</v>
      </c>
      <c r="H20" s="16">
        <v>41765</v>
      </c>
    </row>
    <row r="21" spans="1:8" ht="12.75" customHeight="1">
      <c r="A21">
        <v>13</v>
      </c>
      <c r="B21" t="s">
        <v>40</v>
      </c>
      <c r="C21" t="s">
        <v>39</v>
      </c>
      <c r="D21" t="s">
        <v>13</v>
      </c>
      <c r="E21" s="35">
        <v>30000000</v>
      </c>
      <c r="F21" s="14">
        <v>298.1532</v>
      </c>
      <c r="G21" s="15">
        <v>0.006999999999999999</v>
      </c>
      <c r="H21" s="16">
        <v>41754</v>
      </c>
    </row>
    <row r="22" spans="1:8" ht="12.75" customHeight="1">
      <c r="A22">
        <v>14</v>
      </c>
      <c r="B22" t="s">
        <v>41</v>
      </c>
      <c r="C22" t="s">
        <v>33</v>
      </c>
      <c r="D22" t="s">
        <v>24</v>
      </c>
      <c r="E22" s="35">
        <v>20000000</v>
      </c>
      <c r="F22" s="14">
        <v>198.1318</v>
      </c>
      <c r="G22" s="15">
        <v>0.004699999999999999</v>
      </c>
      <c r="H22" s="16">
        <v>41765</v>
      </c>
    </row>
    <row r="23" spans="3:9" ht="12.75" customHeight="1">
      <c r="C23" s="18" t="s">
        <v>42</v>
      </c>
      <c r="D23" s="18"/>
      <c r="E23" s="36"/>
      <c r="F23" s="19">
        <f>SUM(F9:F22)</f>
        <v>29209.2366</v>
      </c>
      <c r="G23" s="20">
        <f>SUM(G9:G22)</f>
        <v>0.6897000000000002</v>
      </c>
      <c r="H23" s="21"/>
      <c r="I23" s="29"/>
    </row>
    <row r="24" spans="6:8" ht="12.75" customHeight="1">
      <c r="F24" s="14"/>
      <c r="G24" s="15"/>
      <c r="H24" s="16"/>
    </row>
    <row r="25" spans="3:8" ht="12.75" customHeight="1">
      <c r="C25" s="1" t="s">
        <v>43</v>
      </c>
      <c r="F25" s="14"/>
      <c r="G25" s="15"/>
      <c r="H25" s="16"/>
    </row>
    <row r="26" spans="1:8" ht="12.75" customHeight="1">
      <c r="A26">
        <v>15</v>
      </c>
      <c r="B26" t="s">
        <v>45</v>
      </c>
      <c r="C26" t="s">
        <v>44</v>
      </c>
      <c r="D26" t="s">
        <v>21</v>
      </c>
      <c r="E26" s="35">
        <v>250000000</v>
      </c>
      <c r="F26" s="14">
        <v>2489.0425</v>
      </c>
      <c r="G26" s="15">
        <v>0.0588</v>
      </c>
      <c r="H26" s="16">
        <v>41746</v>
      </c>
    </row>
    <row r="27" spans="1:8" ht="12.75" customHeight="1">
      <c r="A27">
        <v>16</v>
      </c>
      <c r="B27" t="s">
        <v>47</v>
      </c>
      <c r="C27" t="s">
        <v>46</v>
      </c>
      <c r="D27" t="s">
        <v>13</v>
      </c>
      <c r="E27" s="35">
        <v>250000000</v>
      </c>
      <c r="F27" s="14">
        <v>2485.9925</v>
      </c>
      <c r="G27" s="15">
        <v>0.0587</v>
      </c>
      <c r="H27" s="16">
        <v>41750</v>
      </c>
    </row>
    <row r="28" spans="1:8" ht="12.75" customHeight="1">
      <c r="A28">
        <v>17</v>
      </c>
      <c r="B28" t="s">
        <v>49</v>
      </c>
      <c r="C28" t="s">
        <v>48</v>
      </c>
      <c r="D28" t="s">
        <v>13</v>
      </c>
      <c r="E28" s="35">
        <v>250000000</v>
      </c>
      <c r="F28" s="14">
        <v>2465.82</v>
      </c>
      <c r="G28" s="15">
        <v>0.0582</v>
      </c>
      <c r="H28" s="16">
        <v>41782</v>
      </c>
    </row>
    <row r="29" spans="1:8" ht="12.75" customHeight="1">
      <c r="A29">
        <v>18</v>
      </c>
      <c r="B29" t="s">
        <v>51</v>
      </c>
      <c r="C29" t="s">
        <v>50</v>
      </c>
      <c r="D29" t="s">
        <v>13</v>
      </c>
      <c r="E29" s="35">
        <v>150000000</v>
      </c>
      <c r="F29" s="14">
        <v>1493.226</v>
      </c>
      <c r="G29" s="15">
        <v>0.0353</v>
      </c>
      <c r="H29" s="16">
        <v>41746</v>
      </c>
    </row>
    <row r="30" spans="1:8" ht="12.75" customHeight="1">
      <c r="A30">
        <v>19</v>
      </c>
      <c r="B30" t="s">
        <v>53</v>
      </c>
      <c r="C30" t="s">
        <v>52</v>
      </c>
      <c r="D30" t="s">
        <v>13</v>
      </c>
      <c r="E30" s="35">
        <v>150000000</v>
      </c>
      <c r="F30" s="14">
        <v>1481.934</v>
      </c>
      <c r="G30" s="15">
        <v>0.035</v>
      </c>
      <c r="H30" s="16">
        <v>41772</v>
      </c>
    </row>
    <row r="31" spans="1:8" ht="12.75" customHeight="1">
      <c r="A31">
        <v>20</v>
      </c>
      <c r="B31" t="s">
        <v>55</v>
      </c>
      <c r="C31" t="s">
        <v>54</v>
      </c>
      <c r="D31" t="s">
        <v>21</v>
      </c>
      <c r="E31" s="35">
        <v>105000000</v>
      </c>
      <c r="F31" s="14">
        <v>1049.4267</v>
      </c>
      <c r="G31" s="15">
        <v>0.0248</v>
      </c>
      <c r="H31" s="16">
        <v>41732</v>
      </c>
    </row>
    <row r="32" spans="1:8" ht="12.75" customHeight="1">
      <c r="A32">
        <v>21</v>
      </c>
      <c r="B32" t="s">
        <v>57</v>
      </c>
      <c r="C32" t="s">
        <v>56</v>
      </c>
      <c r="D32" t="s">
        <v>24</v>
      </c>
      <c r="E32" s="35">
        <v>100000000</v>
      </c>
      <c r="F32" s="14">
        <v>993.116</v>
      </c>
      <c r="G32" s="15">
        <v>0.023399999999999997</v>
      </c>
      <c r="H32" s="16">
        <v>41754</v>
      </c>
    </row>
    <row r="33" spans="1:8" ht="12.75" customHeight="1">
      <c r="A33">
        <v>22</v>
      </c>
      <c r="B33" t="s">
        <v>59</v>
      </c>
      <c r="C33" t="s">
        <v>58</v>
      </c>
      <c r="D33" t="s">
        <v>21</v>
      </c>
      <c r="E33" s="35">
        <v>50000000</v>
      </c>
      <c r="F33" s="14">
        <v>496.0985</v>
      </c>
      <c r="G33" s="15">
        <v>0.011699999999999999</v>
      </c>
      <c r="H33" s="16">
        <v>41758</v>
      </c>
    </row>
    <row r="34" spans="3:9" ht="12.75" customHeight="1">
      <c r="C34" s="18" t="s">
        <v>42</v>
      </c>
      <c r="D34" s="18"/>
      <c r="E34" s="36"/>
      <c r="F34" s="19">
        <f>SUM(F26:F33)</f>
        <v>12954.6562</v>
      </c>
      <c r="G34" s="20">
        <f>SUM(G26:G33)</f>
        <v>0.30589999999999995</v>
      </c>
      <c r="H34" s="21"/>
      <c r="I34" s="29"/>
    </row>
    <row r="35" spans="6:8" ht="12.75" customHeight="1">
      <c r="F35" s="14"/>
      <c r="G35" s="15"/>
      <c r="H35" s="16"/>
    </row>
    <row r="36" spans="3:8" ht="12.75" customHeight="1">
      <c r="C36" s="1" t="s">
        <v>60</v>
      </c>
      <c r="F36" s="14">
        <v>42.913912</v>
      </c>
      <c r="G36" s="15">
        <v>0.001</v>
      </c>
      <c r="H36" s="16"/>
    </row>
    <row r="37" spans="3:9" ht="12.75" customHeight="1">
      <c r="C37" s="18" t="s">
        <v>42</v>
      </c>
      <c r="D37" s="18"/>
      <c r="E37" s="36"/>
      <c r="F37" s="19">
        <f>SUM(F36:F36)</f>
        <v>42.913912</v>
      </c>
      <c r="G37" s="20">
        <f>SUM(G36:G36)</f>
        <v>0.001</v>
      </c>
      <c r="H37" s="21"/>
      <c r="I37" s="29"/>
    </row>
    <row r="38" spans="6:8" ht="12.75" customHeight="1">
      <c r="F38" s="14"/>
      <c r="G38" s="15"/>
      <c r="H38" s="16"/>
    </row>
    <row r="39" spans="3:8" ht="12.75" customHeight="1">
      <c r="C39" s="1" t="s">
        <v>61</v>
      </c>
      <c r="F39" s="14"/>
      <c r="G39" s="15"/>
      <c r="H39" s="16"/>
    </row>
    <row r="40" spans="3:8" ht="12.75" customHeight="1">
      <c r="C40" s="1" t="s">
        <v>62</v>
      </c>
      <c r="F40" s="14">
        <v>145.847487</v>
      </c>
      <c r="G40" s="15">
        <v>0.0034000000000000002</v>
      </c>
      <c r="H40" s="16"/>
    </row>
    <row r="41" spans="3:9" ht="12.75" customHeight="1">
      <c r="C41" s="18" t="s">
        <v>42</v>
      </c>
      <c r="D41" s="18"/>
      <c r="E41" s="36"/>
      <c r="F41" s="19">
        <f>SUM(F40:F40)</f>
        <v>145.847487</v>
      </c>
      <c r="G41" s="20">
        <f>SUM(G40:G40)</f>
        <v>0.0034000000000000002</v>
      </c>
      <c r="H41" s="21"/>
      <c r="I41" s="29"/>
    </row>
    <row r="42" spans="3:9" ht="12.75" customHeight="1">
      <c r="C42" s="22" t="s">
        <v>63</v>
      </c>
      <c r="D42" s="22"/>
      <c r="E42" s="37"/>
      <c r="F42" s="23">
        <f>SUM(F23,F34,F37,F41)</f>
        <v>42352.654199000004</v>
      </c>
      <c r="G42" s="24">
        <f>SUM(G23,G34,G37,G41)</f>
        <v>1.0000000000000002</v>
      </c>
      <c r="H42" s="25"/>
      <c r="I42" s="30"/>
    </row>
    <row r="43" ht="12.75" customHeight="1"/>
    <row r="44" ht="12.75" customHeight="1">
      <c r="C44" s="1" t="s">
        <v>394</v>
      </c>
    </row>
    <row r="45" ht="12.75" customHeight="1">
      <c r="C45" s="1" t="s">
        <v>395</v>
      </c>
    </row>
    <row r="46" ht="12.75" customHeight="1">
      <c r="C46" s="1"/>
    </row>
    <row r="47" ht="12.75" customHeight="1"/>
    <row r="48" ht="12.75" customHeight="1">
      <c r="C48" s="44" t="s">
        <v>398</v>
      </c>
    </row>
    <row r="49" spans="3:4" ht="12.75" customHeight="1">
      <c r="C49" s="44" t="s">
        <v>399</v>
      </c>
      <c r="D49" s="45" t="s">
        <v>400</v>
      </c>
    </row>
    <row r="50" ht="12.75" customHeight="1">
      <c r="C50" s="44" t="s">
        <v>498</v>
      </c>
    </row>
    <row r="51" spans="3:7" ht="12.75" customHeight="1">
      <c r="C51" s="46" t="s">
        <v>401</v>
      </c>
      <c r="D51" s="133">
        <v>1356.8826</v>
      </c>
      <c r="G51" s="134"/>
    </row>
    <row r="52" spans="3:7" ht="12.75" customHeight="1">
      <c r="C52" s="46" t="s">
        <v>402</v>
      </c>
      <c r="D52" s="133">
        <v>1000.37</v>
      </c>
      <c r="G52" s="134"/>
    </row>
    <row r="53" spans="3:7" ht="12.75" customHeight="1">
      <c r="C53" s="46" t="s">
        <v>403</v>
      </c>
      <c r="D53" s="133">
        <v>1000.7245</v>
      </c>
      <c r="G53" s="134"/>
    </row>
    <row r="54" spans="3:7" ht="12.75" customHeight="1">
      <c r="C54" s="46" t="s">
        <v>404</v>
      </c>
      <c r="D54" s="133">
        <v>1000.4842</v>
      </c>
      <c r="G54" s="134"/>
    </row>
    <row r="55" spans="3:7" ht="12.75" customHeight="1">
      <c r="C55" s="46" t="s">
        <v>405</v>
      </c>
      <c r="D55" s="133">
        <v>1000.483</v>
      </c>
      <c r="G55" s="134"/>
    </row>
    <row r="56" spans="3:7" ht="12.75" customHeight="1">
      <c r="C56" s="47" t="s">
        <v>406</v>
      </c>
      <c r="D56" s="133">
        <v>1356.735</v>
      </c>
      <c r="G56" s="134"/>
    </row>
    <row r="57" spans="3:7" ht="12.75" customHeight="1">
      <c r="C57" s="46" t="s">
        <v>407</v>
      </c>
      <c r="D57" s="133">
        <v>1358.5187</v>
      </c>
      <c r="G57" s="134"/>
    </row>
    <row r="58" spans="3:7" ht="12.75" customHeight="1">
      <c r="C58" s="46" t="s">
        <v>408</v>
      </c>
      <c r="D58" s="133">
        <v>1000.42</v>
      </c>
      <c r="G58" s="134"/>
    </row>
    <row r="59" spans="3:7" ht="12.75" customHeight="1">
      <c r="C59" s="46" t="s">
        <v>409</v>
      </c>
      <c r="D59" s="133">
        <v>1001.195</v>
      </c>
      <c r="G59" s="134"/>
    </row>
    <row r="60" spans="3:7" ht="12.75" customHeight="1">
      <c r="C60" s="46" t="s">
        <v>410</v>
      </c>
      <c r="D60" s="133">
        <v>1000.7333</v>
      </c>
      <c r="G60" s="134"/>
    </row>
    <row r="61" spans="3:7" ht="12.75" customHeight="1">
      <c r="C61" s="47" t="s">
        <v>411</v>
      </c>
      <c r="D61" s="133">
        <v>1358.321</v>
      </c>
      <c r="G61" s="134"/>
    </row>
    <row r="62" ht="12.75" customHeight="1">
      <c r="C62" s="46" t="s">
        <v>500</v>
      </c>
    </row>
    <row r="63" spans="3:4" ht="12.75" customHeight="1">
      <c r="C63" s="46" t="s">
        <v>401</v>
      </c>
      <c r="D63" s="133">
        <v>1367.5146</v>
      </c>
    </row>
    <row r="64" spans="3:4" ht="12.75" customHeight="1">
      <c r="C64" s="46" t="s">
        <v>402</v>
      </c>
      <c r="D64" s="133">
        <v>1000.37</v>
      </c>
    </row>
    <row r="65" spans="3:4" ht="12.75" customHeight="1">
      <c r="C65" s="46" t="s">
        <v>403</v>
      </c>
      <c r="D65" s="133">
        <v>1001.5943</v>
      </c>
    </row>
    <row r="66" spans="3:4" ht="12.75" customHeight="1">
      <c r="C66" s="46" t="s">
        <v>404</v>
      </c>
      <c r="D66" s="133">
        <v>1001.3768</v>
      </c>
    </row>
    <row r="67" spans="3:4" ht="12.75" customHeight="1">
      <c r="C67" s="46" t="s">
        <v>405</v>
      </c>
      <c r="D67" s="133">
        <v>1001.3748</v>
      </c>
    </row>
    <row r="68" spans="3:4" ht="12.75">
      <c r="C68" s="47" t="s">
        <v>406</v>
      </c>
      <c r="D68" s="133">
        <v>1367.3445</v>
      </c>
    </row>
    <row r="69" spans="3:4" ht="12.75">
      <c r="C69" s="46" t="s">
        <v>407</v>
      </c>
      <c r="D69" s="133">
        <v>1369.2512</v>
      </c>
    </row>
    <row r="70" spans="3:4" ht="12.75">
      <c r="C70" s="46" t="s">
        <v>408</v>
      </c>
      <c r="D70" s="133">
        <v>1000.42</v>
      </c>
    </row>
    <row r="71" spans="3:4" ht="12.75">
      <c r="C71" s="46" t="s">
        <v>409</v>
      </c>
      <c r="D71" s="133">
        <v>1001.742</v>
      </c>
    </row>
    <row r="72" spans="3:4" ht="12.75">
      <c r="C72" s="46" t="s">
        <v>410</v>
      </c>
      <c r="D72" s="133">
        <v>1001.4821</v>
      </c>
    </row>
    <row r="73" spans="3:4" ht="12.75">
      <c r="C73" s="47" t="s">
        <v>411</v>
      </c>
      <c r="D73" s="133">
        <v>1369.0097</v>
      </c>
    </row>
    <row r="74" spans="3:4" ht="12.75">
      <c r="C74" s="48" t="s">
        <v>412</v>
      </c>
      <c r="D74" s="49" t="s">
        <v>400</v>
      </c>
    </row>
    <row r="75" spans="3:4" ht="12.75">
      <c r="C75" s="48" t="s">
        <v>413</v>
      </c>
      <c r="D75" s="49" t="s">
        <v>400</v>
      </c>
    </row>
    <row r="76" spans="3:4" ht="12.75">
      <c r="C76" s="48" t="s">
        <v>414</v>
      </c>
      <c r="D76" s="49" t="s">
        <v>400</v>
      </c>
    </row>
    <row r="77" spans="3:4" ht="12.75">
      <c r="C77" s="48" t="s">
        <v>415</v>
      </c>
      <c r="D77" s="49" t="s">
        <v>510</v>
      </c>
    </row>
    <row r="78" ht="12.75">
      <c r="C78" s="44" t="s">
        <v>416</v>
      </c>
    </row>
    <row r="79" spans="3:5" ht="12.75">
      <c r="C79" s="50" t="s">
        <v>417</v>
      </c>
      <c r="D79" s="51" t="s">
        <v>418</v>
      </c>
      <c r="E79" s="51" t="s">
        <v>419</v>
      </c>
    </row>
    <row r="80" spans="3:5" ht="12.75">
      <c r="C80" s="46" t="s">
        <v>402</v>
      </c>
      <c r="D80" s="129">
        <v>6.085311000000001</v>
      </c>
      <c r="E80" s="130">
        <v>5.828027999999999</v>
      </c>
    </row>
    <row r="81" spans="3:5" ht="12.75">
      <c r="C81" s="46" t="s">
        <v>403</v>
      </c>
      <c r="D81" s="129">
        <v>5.409927</v>
      </c>
      <c r="E81" s="130">
        <v>5.181198999999999</v>
      </c>
    </row>
    <row r="82" spans="3:5" ht="12.75">
      <c r="C82" s="46" t="s">
        <v>404</v>
      </c>
      <c r="D82" s="129">
        <v>5.397168000000001</v>
      </c>
      <c r="E82" s="130">
        <v>5.1689799999999995</v>
      </c>
    </row>
    <row r="83" spans="3:5" ht="12.75">
      <c r="C83" s="46" t="s">
        <v>405</v>
      </c>
      <c r="D83" s="129">
        <v>5.404893</v>
      </c>
      <c r="E83" s="130">
        <v>5.176378</v>
      </c>
    </row>
    <row r="84" spans="3:5" ht="12.75">
      <c r="C84" s="46" t="s">
        <v>408</v>
      </c>
      <c r="D84" s="129">
        <v>6.134658000000001</v>
      </c>
      <c r="E84" s="130">
        <v>5.875286</v>
      </c>
    </row>
    <row r="85" spans="3:5" ht="12.75">
      <c r="C85" s="46" t="s">
        <v>409</v>
      </c>
      <c r="D85" s="129">
        <v>5.712092999999999</v>
      </c>
      <c r="E85" s="130">
        <v>5.47059</v>
      </c>
    </row>
    <row r="86" spans="3:5" ht="12.75">
      <c r="C86" s="52" t="s">
        <v>420</v>
      </c>
      <c r="D86" s="129">
        <v>5.572203</v>
      </c>
      <c r="E86" s="130">
        <v>5.336614</v>
      </c>
    </row>
    <row r="87" ht="12.75">
      <c r="C87" s="53" t="s">
        <v>421</v>
      </c>
    </row>
    <row r="88" ht="12.75">
      <c r="C88" s="54" t="s">
        <v>422</v>
      </c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59.00390625" style="0" customWidth="1"/>
    <col min="4" max="4" width="15.57421875" style="0" customWidth="1"/>
    <col min="5" max="5" width="15.57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41" customWidth="1"/>
    <col min="12" max="12" width="15.140625" style="27" customWidth="1"/>
  </cols>
  <sheetData>
    <row r="1" spans="1:8" ht="18.75">
      <c r="A1" s="2"/>
      <c r="B1" s="2"/>
      <c r="C1" s="131" t="s">
        <v>278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32</v>
      </c>
      <c r="C9" t="s">
        <v>31</v>
      </c>
      <c r="D9" t="s">
        <v>21</v>
      </c>
      <c r="E9" s="35">
        <v>100000000</v>
      </c>
      <c r="F9" s="14">
        <v>999.459</v>
      </c>
      <c r="G9" s="15">
        <v>0.1438</v>
      </c>
      <c r="H9" s="16">
        <v>41732</v>
      </c>
    </row>
    <row r="10" spans="1:11" ht="12.75" customHeight="1">
      <c r="A10">
        <v>2</v>
      </c>
      <c r="B10" t="s">
        <v>36</v>
      </c>
      <c r="C10" t="s">
        <v>35</v>
      </c>
      <c r="D10" t="s">
        <v>13</v>
      </c>
      <c r="E10" s="35">
        <v>89000000</v>
      </c>
      <c r="F10" s="14">
        <v>884.30756</v>
      </c>
      <c r="G10" s="15">
        <v>0.1273</v>
      </c>
      <c r="H10" s="16">
        <v>41754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34</v>
      </c>
      <c r="C11" t="s">
        <v>33</v>
      </c>
      <c r="D11" t="s">
        <v>21</v>
      </c>
      <c r="E11" s="35">
        <v>80000000</v>
      </c>
      <c r="F11" s="14">
        <v>799.444</v>
      </c>
      <c r="G11" s="15">
        <v>0.115</v>
      </c>
      <c r="H11" s="16">
        <v>41732</v>
      </c>
      <c r="J11" s="15" t="s">
        <v>21</v>
      </c>
      <c r="K11" s="41">
        <v>0.40909999999999996</v>
      </c>
    </row>
    <row r="12" spans="3:11" ht="12.75" customHeight="1">
      <c r="C12" s="18" t="s">
        <v>42</v>
      </c>
      <c r="D12" s="18"/>
      <c r="E12" s="36"/>
      <c r="F12" s="19">
        <f>SUM(F9:F11)</f>
        <v>2683.21056</v>
      </c>
      <c r="G12" s="20">
        <f>SUM(G9:G11)</f>
        <v>0.3861</v>
      </c>
      <c r="H12" s="21"/>
      <c r="I12" s="29"/>
      <c r="J12" s="15" t="s">
        <v>13</v>
      </c>
      <c r="K12" s="41">
        <v>0.355</v>
      </c>
    </row>
    <row r="13" spans="6:11" ht="12.75" customHeight="1">
      <c r="F13" s="14"/>
      <c r="G13" s="15"/>
      <c r="H13" s="16"/>
      <c r="J13" s="15" t="s">
        <v>24</v>
      </c>
      <c r="K13" s="41">
        <v>0.2144</v>
      </c>
    </row>
    <row r="14" spans="3:11" ht="12.75" customHeight="1">
      <c r="C14" s="1" t="s">
        <v>43</v>
      </c>
      <c r="F14" s="14"/>
      <c r="G14" s="15"/>
      <c r="H14" s="16"/>
      <c r="J14" s="15" t="s">
        <v>72</v>
      </c>
      <c r="K14" s="41">
        <v>0.0144</v>
      </c>
    </row>
    <row r="15" spans="1:11" ht="12.75" customHeight="1">
      <c r="A15">
        <v>4</v>
      </c>
      <c r="B15" t="s">
        <v>57</v>
      </c>
      <c r="C15" t="s">
        <v>56</v>
      </c>
      <c r="D15" t="s">
        <v>24</v>
      </c>
      <c r="E15" s="35">
        <v>150000000</v>
      </c>
      <c r="F15" s="14">
        <v>1489.674</v>
      </c>
      <c r="G15" s="15">
        <v>0.2144</v>
      </c>
      <c r="H15" s="16">
        <v>41754</v>
      </c>
      <c r="J15" s="15" t="s">
        <v>26</v>
      </c>
      <c r="K15" s="41">
        <v>0.0070999999999999995</v>
      </c>
    </row>
    <row r="16" spans="1:10" ht="12.75" customHeight="1">
      <c r="A16">
        <v>5</v>
      </c>
      <c r="B16" t="s">
        <v>51</v>
      </c>
      <c r="C16" t="s">
        <v>50</v>
      </c>
      <c r="D16" t="s">
        <v>13</v>
      </c>
      <c r="E16" s="35">
        <v>100000000</v>
      </c>
      <c r="F16" s="14">
        <v>995.484</v>
      </c>
      <c r="G16" s="15">
        <v>0.1433</v>
      </c>
      <c r="H16" s="16">
        <v>41746</v>
      </c>
      <c r="J16" s="15"/>
    </row>
    <row r="17" spans="1:8" ht="12.75" customHeight="1">
      <c r="A17">
        <v>6</v>
      </c>
      <c r="B17" t="s">
        <v>280</v>
      </c>
      <c r="C17" t="s">
        <v>279</v>
      </c>
      <c r="D17" t="s">
        <v>13</v>
      </c>
      <c r="E17" s="35">
        <v>59000000</v>
      </c>
      <c r="F17" s="14">
        <v>586.37622</v>
      </c>
      <c r="G17" s="15">
        <v>0.08439999999999999</v>
      </c>
      <c r="H17" s="16">
        <v>41751</v>
      </c>
    </row>
    <row r="18" spans="1:8" ht="12.75" customHeight="1">
      <c r="A18">
        <v>7</v>
      </c>
      <c r="B18" t="s">
        <v>282</v>
      </c>
      <c r="C18" t="s">
        <v>281</v>
      </c>
      <c r="D18" t="s">
        <v>21</v>
      </c>
      <c r="E18" s="35">
        <v>50000000</v>
      </c>
      <c r="F18" s="14">
        <v>497.676</v>
      </c>
      <c r="G18" s="15">
        <v>0.0716</v>
      </c>
      <c r="H18" s="16">
        <v>41747</v>
      </c>
    </row>
    <row r="19" spans="1:8" ht="12.75" customHeight="1">
      <c r="A19">
        <v>8</v>
      </c>
      <c r="B19" t="s">
        <v>59</v>
      </c>
      <c r="C19" t="s">
        <v>58</v>
      </c>
      <c r="D19" t="s">
        <v>21</v>
      </c>
      <c r="E19" s="35">
        <v>40000000</v>
      </c>
      <c r="F19" s="14">
        <v>396.8788</v>
      </c>
      <c r="G19" s="15">
        <v>0.0571</v>
      </c>
      <c r="H19" s="16">
        <v>41758</v>
      </c>
    </row>
    <row r="20" spans="1:8" ht="12.75" customHeight="1">
      <c r="A20">
        <v>9</v>
      </c>
      <c r="B20" t="s">
        <v>55</v>
      </c>
      <c r="C20" t="s">
        <v>54</v>
      </c>
      <c r="D20" t="s">
        <v>21</v>
      </c>
      <c r="E20" s="35">
        <v>15000000</v>
      </c>
      <c r="F20" s="14">
        <v>149.9181</v>
      </c>
      <c r="G20" s="15">
        <v>0.0216</v>
      </c>
      <c r="H20" s="16">
        <v>41732</v>
      </c>
    </row>
    <row r="21" spans="3:9" ht="12.75" customHeight="1">
      <c r="C21" s="18" t="s">
        <v>42</v>
      </c>
      <c r="D21" s="18"/>
      <c r="E21" s="36"/>
      <c r="F21" s="19">
        <f>SUM(F15:F20)</f>
        <v>4116.00712</v>
      </c>
      <c r="G21" s="20">
        <f>SUM(G15:G20)</f>
        <v>0.5924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82</v>
      </c>
      <c r="F23" s="14"/>
      <c r="G23" s="15"/>
      <c r="H23" s="16"/>
    </row>
    <row r="24" spans="3:8" ht="12.75" customHeight="1">
      <c r="C24" s="1" t="s">
        <v>83</v>
      </c>
      <c r="F24" s="14"/>
      <c r="G24" s="15"/>
      <c r="H24" s="16"/>
    </row>
    <row r="25" spans="1:8" ht="12.75" customHeight="1">
      <c r="A25">
        <v>10</v>
      </c>
      <c r="B25" t="s">
        <v>263</v>
      </c>
      <c r="C25" t="s">
        <v>262</v>
      </c>
      <c r="D25" t="s">
        <v>72</v>
      </c>
      <c r="E25" s="35">
        <v>10000000</v>
      </c>
      <c r="F25" s="14">
        <v>99.9231</v>
      </c>
      <c r="G25" s="15">
        <v>0.0144</v>
      </c>
      <c r="H25" s="16">
        <v>41759</v>
      </c>
    </row>
    <row r="26" spans="3:9" ht="12.75" customHeight="1">
      <c r="C26" s="18" t="s">
        <v>42</v>
      </c>
      <c r="D26" s="18"/>
      <c r="E26" s="36"/>
      <c r="F26" s="19">
        <f>SUM(F25:F25)</f>
        <v>99.9231</v>
      </c>
      <c r="G26" s="20">
        <f>SUM(G25:G25)</f>
        <v>0.0144</v>
      </c>
      <c r="H26" s="21"/>
      <c r="I26" s="29"/>
    </row>
    <row r="27" spans="6:8" ht="12.75" customHeight="1">
      <c r="F27" s="14"/>
      <c r="G27" s="15"/>
      <c r="H27" s="16"/>
    </row>
    <row r="28" spans="3:8" ht="12.75" customHeight="1">
      <c r="C28" s="1" t="s">
        <v>60</v>
      </c>
      <c r="F28" s="14">
        <v>11.975976</v>
      </c>
      <c r="G28" s="15">
        <v>0.0017000000000000001</v>
      </c>
      <c r="H28" s="16"/>
    </row>
    <row r="29" spans="3:9" ht="12.75" customHeight="1">
      <c r="C29" s="18" t="s">
        <v>42</v>
      </c>
      <c r="D29" s="18"/>
      <c r="E29" s="36"/>
      <c r="F29" s="19">
        <f>SUM(F28:F28)</f>
        <v>11.975976</v>
      </c>
      <c r="G29" s="20">
        <f>SUM(G28:G28)</f>
        <v>0.0017000000000000001</v>
      </c>
      <c r="H29" s="21"/>
      <c r="I29" s="29"/>
    </row>
    <row r="30" spans="6:8" ht="12.75" customHeight="1">
      <c r="F30" s="14"/>
      <c r="G30" s="15"/>
      <c r="H30" s="16"/>
    </row>
    <row r="31" spans="3:8" ht="12.75" customHeight="1">
      <c r="C31" s="1" t="s">
        <v>61</v>
      </c>
      <c r="F31" s="14"/>
      <c r="G31" s="15"/>
      <c r="H31" s="16"/>
    </row>
    <row r="32" spans="3:8" ht="12.75" customHeight="1">
      <c r="C32" s="1" t="s">
        <v>62</v>
      </c>
      <c r="F32" s="14">
        <v>37.962874</v>
      </c>
      <c r="G32" s="15">
        <v>0.0054</v>
      </c>
      <c r="H32" s="16"/>
    </row>
    <row r="33" spans="3:9" ht="12.75" customHeight="1">
      <c r="C33" s="18" t="s">
        <v>42</v>
      </c>
      <c r="D33" s="18"/>
      <c r="E33" s="36"/>
      <c r="F33" s="19">
        <f>SUM(F32:F32)</f>
        <v>37.962874</v>
      </c>
      <c r="G33" s="20">
        <f>SUM(G32:G32)</f>
        <v>0.0054</v>
      </c>
      <c r="H33" s="21"/>
      <c r="I33" s="29"/>
    </row>
    <row r="34" spans="3:9" ht="12.75" customHeight="1">
      <c r="C34" s="22" t="s">
        <v>63</v>
      </c>
      <c r="D34" s="22"/>
      <c r="E34" s="37"/>
      <c r="F34" s="23">
        <f>SUM(F12,F21,F26,F29,F33)</f>
        <v>6949.079629999999</v>
      </c>
      <c r="G34" s="24">
        <f>SUM(G12,G21,G26,G29,G33)</f>
        <v>1</v>
      </c>
      <c r="H34" s="25"/>
      <c r="I34" s="30"/>
    </row>
    <row r="35" ht="12.75" customHeight="1"/>
    <row r="36" ht="12.75" customHeight="1">
      <c r="C36" s="1" t="s">
        <v>394</v>
      </c>
    </row>
    <row r="37" ht="12.75" customHeight="1">
      <c r="C37" s="1" t="s">
        <v>395</v>
      </c>
    </row>
    <row r="38" ht="12.75" customHeight="1">
      <c r="C38" s="1"/>
    </row>
    <row r="39" ht="12.75" customHeight="1"/>
    <row r="40" spans="3:8" ht="12.75" customHeight="1">
      <c r="C40" s="63" t="s">
        <v>398</v>
      </c>
      <c r="D40" s="63"/>
      <c r="E40" s="63"/>
      <c r="F40" s="64"/>
      <c r="G40" s="89"/>
      <c r="H40" s="89"/>
    </row>
    <row r="41" spans="3:8" ht="12.75" customHeight="1">
      <c r="C41" s="63" t="s">
        <v>399</v>
      </c>
      <c r="D41" s="104" t="s">
        <v>400</v>
      </c>
      <c r="E41" s="63"/>
      <c r="F41" s="64"/>
      <c r="G41" s="89"/>
      <c r="H41" s="89"/>
    </row>
    <row r="42" spans="3:8" ht="12.75" customHeight="1">
      <c r="C42" s="44" t="s">
        <v>498</v>
      </c>
      <c r="D42" s="63"/>
      <c r="E42" s="63"/>
      <c r="F42" s="64"/>
      <c r="G42" s="89"/>
      <c r="H42" s="89"/>
    </row>
    <row r="43" spans="3:8" ht="12.75" customHeight="1">
      <c r="C43" s="67" t="s">
        <v>401</v>
      </c>
      <c r="D43" s="133">
        <v>1200.7521</v>
      </c>
      <c r="E43" s="63"/>
      <c r="F43" s="64"/>
      <c r="G43" s="135"/>
      <c r="H43" s="89"/>
    </row>
    <row r="44" spans="3:8" ht="12.75" customHeight="1">
      <c r="C44" s="67" t="s">
        <v>402</v>
      </c>
      <c r="D44" s="133">
        <v>1004.22</v>
      </c>
      <c r="E44" s="63"/>
      <c r="F44" s="64"/>
      <c r="G44" s="135"/>
      <c r="H44" s="89"/>
    </row>
    <row r="45" spans="3:8" ht="12.75" customHeight="1">
      <c r="C45" s="67" t="s">
        <v>487</v>
      </c>
      <c r="D45" s="140">
        <v>1000.8035</v>
      </c>
      <c r="E45" s="63"/>
      <c r="F45" s="64"/>
      <c r="G45" s="135"/>
      <c r="H45" s="89"/>
    </row>
    <row r="46" spans="3:8" ht="12.75" customHeight="1">
      <c r="C46" s="67" t="s">
        <v>405</v>
      </c>
      <c r="D46" s="133">
        <v>1003.532</v>
      </c>
      <c r="E46" s="63"/>
      <c r="F46" s="64"/>
      <c r="G46" s="135"/>
      <c r="H46" s="89"/>
    </row>
    <row r="47" spans="3:8" ht="12.75" customHeight="1">
      <c r="C47" s="67" t="s">
        <v>464</v>
      </c>
      <c r="D47" s="140" t="s">
        <v>400</v>
      </c>
      <c r="E47" s="63"/>
      <c r="F47" s="64"/>
      <c r="G47" s="135"/>
      <c r="H47" s="89"/>
    </row>
    <row r="48" spans="3:8" ht="12.75" customHeight="1">
      <c r="C48" s="67" t="s">
        <v>407</v>
      </c>
      <c r="D48" s="133">
        <v>1202.3049</v>
      </c>
      <c r="E48" s="63"/>
      <c r="F48" s="64"/>
      <c r="G48" s="135"/>
      <c r="H48" s="89"/>
    </row>
    <row r="49" spans="3:8" ht="12.75" customHeight="1">
      <c r="C49" s="67" t="s">
        <v>408</v>
      </c>
      <c r="D49" s="133">
        <v>1001.795</v>
      </c>
      <c r="E49" s="63"/>
      <c r="F49" s="64"/>
      <c r="G49" s="135"/>
      <c r="H49" s="89"/>
    </row>
    <row r="50" spans="3:8" ht="12.75" customHeight="1">
      <c r="C50" s="67" t="s">
        <v>409</v>
      </c>
      <c r="D50" s="140" t="s">
        <v>400</v>
      </c>
      <c r="E50" s="63"/>
      <c r="F50" s="64"/>
      <c r="G50" s="135"/>
      <c r="H50" s="89"/>
    </row>
    <row r="51" spans="3:8" ht="12.75" customHeight="1">
      <c r="C51" s="67" t="s">
        <v>410</v>
      </c>
      <c r="D51" s="133">
        <v>1001.7353</v>
      </c>
      <c r="E51" s="63"/>
      <c r="F51" s="64"/>
      <c r="G51" s="135"/>
      <c r="H51" s="89"/>
    </row>
    <row r="52" spans="3:8" ht="12.75" customHeight="1">
      <c r="C52" s="67" t="s">
        <v>430</v>
      </c>
      <c r="D52" s="133">
        <v>1201.7646</v>
      </c>
      <c r="E52" s="63"/>
      <c r="F52" s="64"/>
      <c r="G52" s="135"/>
      <c r="H52" s="89"/>
    </row>
    <row r="53" spans="3:8" ht="12.75" customHeight="1">
      <c r="C53" s="67"/>
      <c r="D53" s="45"/>
      <c r="E53" s="63"/>
      <c r="F53" s="64"/>
      <c r="G53" s="89"/>
      <c r="H53" s="89"/>
    </row>
    <row r="54" spans="3:8" ht="12.75" customHeight="1">
      <c r="C54" s="46" t="s">
        <v>499</v>
      </c>
      <c r="E54" s="63"/>
      <c r="F54" s="64"/>
      <c r="G54" s="89"/>
      <c r="H54" s="89"/>
    </row>
    <row r="55" spans="3:8" ht="12.75" customHeight="1">
      <c r="C55" s="67" t="s">
        <v>401</v>
      </c>
      <c r="D55" s="133">
        <v>1210.8804</v>
      </c>
      <c r="E55" s="63"/>
      <c r="G55" s="120"/>
      <c r="H55" s="89"/>
    </row>
    <row r="56" spans="3:8" ht="12.75" customHeight="1">
      <c r="C56" s="67" t="s">
        <v>402</v>
      </c>
      <c r="D56" s="133">
        <v>1005.1032</v>
      </c>
      <c r="E56" s="63"/>
      <c r="G56" s="120"/>
      <c r="H56" s="89"/>
    </row>
    <row r="57" spans="3:8" ht="12.75" customHeight="1">
      <c r="C57" s="67" t="s">
        <v>487</v>
      </c>
      <c r="D57" s="140">
        <v>1001.4962</v>
      </c>
      <c r="E57" s="63"/>
      <c r="G57" s="120"/>
      <c r="H57" s="89"/>
    </row>
    <row r="58" spans="3:8" ht="12.75" customHeight="1">
      <c r="C58" s="67" t="s">
        <v>405</v>
      </c>
      <c r="D58" s="133">
        <v>1011.9967</v>
      </c>
      <c r="E58" s="63"/>
      <c r="G58" s="120"/>
      <c r="H58" s="89"/>
    </row>
    <row r="59" spans="3:8" ht="12.75" customHeight="1">
      <c r="C59" s="67" t="s">
        <v>464</v>
      </c>
      <c r="D59" s="140" t="s">
        <v>400</v>
      </c>
      <c r="E59" s="63"/>
      <c r="G59" s="120"/>
      <c r="H59" s="89"/>
    </row>
    <row r="60" spans="3:8" ht="12.75" customHeight="1">
      <c r="C60" s="67" t="s">
        <v>407</v>
      </c>
      <c r="D60" s="133">
        <v>1212.6904</v>
      </c>
      <c r="E60" s="63"/>
      <c r="G60" s="120"/>
      <c r="H60" s="89"/>
    </row>
    <row r="61" spans="3:8" ht="12.75">
      <c r="C61" s="67" t="s">
        <v>408</v>
      </c>
      <c r="D61" s="133">
        <v>1002.64</v>
      </c>
      <c r="E61" s="63"/>
      <c r="G61" s="120"/>
      <c r="H61" s="89"/>
    </row>
    <row r="62" spans="3:8" ht="12.75">
      <c r="C62" s="67" t="s">
        <v>409</v>
      </c>
      <c r="D62" s="140" t="s">
        <v>400</v>
      </c>
      <c r="E62" s="63"/>
      <c r="G62" s="120"/>
      <c r="H62" s="89"/>
    </row>
    <row r="63" spans="3:8" ht="12.75">
      <c r="C63" s="67" t="s">
        <v>410</v>
      </c>
      <c r="D63" s="133">
        <v>1002.4513</v>
      </c>
      <c r="E63" s="63"/>
      <c r="G63" s="120"/>
      <c r="H63" s="89"/>
    </row>
    <row r="64" spans="3:8" ht="12.75">
      <c r="C64" s="67" t="s">
        <v>430</v>
      </c>
      <c r="D64" s="133">
        <v>1212.0472</v>
      </c>
      <c r="E64" s="63"/>
      <c r="G64" s="120"/>
      <c r="H64" s="89"/>
    </row>
    <row r="65" spans="3:8" ht="12.75">
      <c r="C65" s="121" t="s">
        <v>412</v>
      </c>
      <c r="D65" s="74" t="s">
        <v>400</v>
      </c>
      <c r="E65" s="63"/>
      <c r="G65" s="120"/>
      <c r="H65" s="89"/>
    </row>
    <row r="66" spans="3:8" ht="12.75">
      <c r="C66" s="115" t="s">
        <v>431</v>
      </c>
      <c r="D66" s="74" t="s">
        <v>400</v>
      </c>
      <c r="E66" s="63"/>
      <c r="G66" s="120"/>
      <c r="H66" s="89"/>
    </row>
    <row r="67" spans="3:8" ht="12.75">
      <c r="C67" s="115" t="s">
        <v>414</v>
      </c>
      <c r="D67" s="122" t="s">
        <v>400</v>
      </c>
      <c r="E67" s="63"/>
      <c r="G67" s="120"/>
      <c r="H67" s="89"/>
    </row>
    <row r="68" spans="3:8" ht="12.75">
      <c r="C68" s="63" t="s">
        <v>415</v>
      </c>
      <c r="D68" s="74" t="s">
        <v>517</v>
      </c>
      <c r="E68" s="63"/>
      <c r="F68" s="64"/>
      <c r="G68" s="89"/>
      <c r="H68" s="89"/>
    </row>
    <row r="69" spans="3:8" ht="12.75">
      <c r="C69" s="63" t="s">
        <v>488</v>
      </c>
      <c r="D69" s="70"/>
      <c r="E69" s="63"/>
      <c r="F69" s="64"/>
      <c r="G69" s="89"/>
      <c r="H69" s="89"/>
    </row>
    <row r="70" spans="3:8" ht="12.75">
      <c r="C70" s="93" t="s">
        <v>417</v>
      </c>
      <c r="D70" s="110" t="s">
        <v>418</v>
      </c>
      <c r="E70" s="110" t="s">
        <v>419</v>
      </c>
      <c r="F70" s="117"/>
      <c r="G70" s="89"/>
      <c r="H70" s="89"/>
    </row>
    <row r="71" spans="3:8" ht="12.75">
      <c r="C71" s="67" t="s">
        <v>402</v>
      </c>
      <c r="D71" s="123">
        <v>6.317248</v>
      </c>
      <c r="E71" s="123">
        <v>6.05016</v>
      </c>
      <c r="F71" s="119" t="s">
        <v>489</v>
      </c>
      <c r="G71" s="89"/>
      <c r="H71" s="89"/>
    </row>
    <row r="72" spans="3:8" ht="12.75">
      <c r="C72" s="67" t="s">
        <v>487</v>
      </c>
      <c r="D72" s="94">
        <v>6.012077</v>
      </c>
      <c r="E72" s="94">
        <v>5.75789</v>
      </c>
      <c r="F72" s="119" t="s">
        <v>490</v>
      </c>
      <c r="G72" s="89"/>
      <c r="H72" s="89"/>
    </row>
    <row r="73" spans="3:8" ht="12.75">
      <c r="C73" s="67" t="s">
        <v>405</v>
      </c>
      <c r="D73" s="94" t="s">
        <v>400</v>
      </c>
      <c r="E73" s="94" t="s">
        <v>400</v>
      </c>
      <c r="F73" s="119" t="s">
        <v>491</v>
      </c>
      <c r="G73" s="89"/>
      <c r="H73" s="89"/>
    </row>
    <row r="74" spans="3:8" ht="12.75">
      <c r="C74" s="67" t="s">
        <v>408</v>
      </c>
      <c r="D74" s="94">
        <v>5.993710000000001</v>
      </c>
      <c r="E74" s="94">
        <v>5.7402999999999995</v>
      </c>
      <c r="F74" s="119"/>
      <c r="G74" s="89"/>
      <c r="H74" s="89"/>
    </row>
    <row r="75" spans="3:8" ht="12.75">
      <c r="C75" s="67" t="s">
        <v>492</v>
      </c>
      <c r="D75" s="94">
        <v>4.615983</v>
      </c>
      <c r="E75" s="94">
        <v>4.4208240000000005</v>
      </c>
      <c r="F75" s="119"/>
      <c r="G75" s="89"/>
      <c r="H75" s="89"/>
    </row>
    <row r="76" spans="3:8" ht="12.75">
      <c r="C76" s="67" t="s">
        <v>410</v>
      </c>
      <c r="D76" s="94">
        <v>6.110633</v>
      </c>
      <c r="E76" s="94">
        <v>5.85228</v>
      </c>
      <c r="F76" s="119"/>
      <c r="G76" s="89"/>
      <c r="H76" s="89"/>
    </row>
    <row r="77" spans="3:8" ht="12.75">
      <c r="C77" s="111" t="s">
        <v>421</v>
      </c>
      <c r="D77" s="94"/>
      <c r="E77" s="94"/>
      <c r="F77" s="117"/>
      <c r="G77" s="89"/>
      <c r="H77" s="89"/>
    </row>
    <row r="78" spans="3:8" ht="12.75">
      <c r="C78" s="113" t="s">
        <v>422</v>
      </c>
      <c r="D78" s="112"/>
      <c r="E78" s="112"/>
      <c r="F78" s="117"/>
      <c r="G78" s="89"/>
      <c r="H78" s="89"/>
    </row>
    <row r="79" ht="12.75">
      <c r="E79"/>
    </row>
    <row r="80" ht="12.75">
      <c r="E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13.8515625" style="0" customWidth="1"/>
    <col min="3" max="3" width="59.7109375" style="0" customWidth="1"/>
    <col min="4" max="4" width="15.57421875" style="0" customWidth="1"/>
    <col min="5" max="5" width="15.57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41" customWidth="1"/>
    <col min="12" max="12" width="15.140625" style="27" customWidth="1"/>
  </cols>
  <sheetData>
    <row r="1" spans="1:8" ht="18.75">
      <c r="A1" s="2"/>
      <c r="B1" s="2"/>
      <c r="C1" s="131" t="s">
        <v>283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285</v>
      </c>
      <c r="C9" t="s">
        <v>284</v>
      </c>
      <c r="D9" t="s">
        <v>24</v>
      </c>
      <c r="E9" s="35">
        <v>100000000</v>
      </c>
      <c r="F9" s="14">
        <v>999.648</v>
      </c>
      <c r="G9" s="15">
        <v>0.1494</v>
      </c>
      <c r="H9" s="16">
        <v>41731</v>
      </c>
    </row>
    <row r="10" spans="1:11" ht="12.75" customHeight="1">
      <c r="A10">
        <v>2</v>
      </c>
      <c r="B10" t="s">
        <v>286</v>
      </c>
      <c r="C10" t="s">
        <v>183</v>
      </c>
      <c r="D10" t="s">
        <v>13</v>
      </c>
      <c r="E10" s="35">
        <v>100000000</v>
      </c>
      <c r="F10" s="14">
        <v>999.48</v>
      </c>
      <c r="G10" s="15">
        <v>0.1494</v>
      </c>
      <c r="H10" s="16">
        <v>41732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34</v>
      </c>
      <c r="C11" t="s">
        <v>33</v>
      </c>
      <c r="D11" t="s">
        <v>21</v>
      </c>
      <c r="E11" s="35">
        <v>100000000</v>
      </c>
      <c r="F11" s="14">
        <v>999.305</v>
      </c>
      <c r="G11" s="15">
        <v>0.1494</v>
      </c>
      <c r="H11" s="16">
        <v>41732</v>
      </c>
      <c r="J11" s="15" t="s">
        <v>21</v>
      </c>
      <c r="K11" s="41">
        <v>0.298</v>
      </c>
    </row>
    <row r="12" spans="1:11" ht="12.75" customHeight="1">
      <c r="A12">
        <v>4</v>
      </c>
      <c r="B12" t="s">
        <v>32</v>
      </c>
      <c r="C12" t="s">
        <v>31</v>
      </c>
      <c r="D12" t="s">
        <v>21</v>
      </c>
      <c r="E12" s="35">
        <v>19500000</v>
      </c>
      <c r="F12" s="14">
        <v>194.894505</v>
      </c>
      <c r="G12" s="15">
        <v>0.0291</v>
      </c>
      <c r="H12" s="16">
        <v>41732</v>
      </c>
      <c r="J12" s="15" t="s">
        <v>24</v>
      </c>
      <c r="K12" s="41">
        <v>0.1494</v>
      </c>
    </row>
    <row r="13" spans="3:11" ht="12.75" customHeight="1">
      <c r="C13" s="18" t="s">
        <v>42</v>
      </c>
      <c r="D13" s="18"/>
      <c r="E13" s="36"/>
      <c r="F13" s="19">
        <f>SUM(F9:F12)</f>
        <v>3193.327505</v>
      </c>
      <c r="G13" s="20">
        <f>SUM(G9:G12)</f>
        <v>0.47730000000000006</v>
      </c>
      <c r="H13" s="21"/>
      <c r="I13" s="29"/>
      <c r="J13" s="15" t="s">
        <v>13</v>
      </c>
      <c r="K13" s="41">
        <v>0.1494</v>
      </c>
    </row>
    <row r="14" spans="6:11" ht="12.75" customHeight="1">
      <c r="F14" s="14"/>
      <c r="G14" s="15"/>
      <c r="H14" s="16"/>
      <c r="J14" s="15" t="s">
        <v>224</v>
      </c>
      <c r="K14" s="41">
        <v>0.1483</v>
      </c>
    </row>
    <row r="15" spans="3:11" ht="12.75" customHeight="1">
      <c r="C15" s="1" t="s">
        <v>43</v>
      </c>
      <c r="F15" s="14"/>
      <c r="G15" s="15"/>
      <c r="H15" s="16"/>
      <c r="J15" s="15" t="s">
        <v>72</v>
      </c>
      <c r="K15" s="41">
        <v>0.0747</v>
      </c>
    </row>
    <row r="16" spans="1:11" ht="12.75" customHeight="1">
      <c r="A16">
        <v>5</v>
      </c>
      <c r="B16" t="s">
        <v>55</v>
      </c>
      <c r="C16" t="s">
        <v>54</v>
      </c>
      <c r="D16" t="s">
        <v>21</v>
      </c>
      <c r="E16" s="35">
        <v>80000000</v>
      </c>
      <c r="F16" s="14">
        <v>799.5632</v>
      </c>
      <c r="G16" s="15">
        <v>0.1195</v>
      </c>
      <c r="H16" s="16">
        <v>41732</v>
      </c>
      <c r="J16" s="15" t="s">
        <v>26</v>
      </c>
      <c r="K16" s="41">
        <v>0.1802</v>
      </c>
    </row>
    <row r="17" spans="3:10" ht="12.75" customHeight="1">
      <c r="C17" s="18" t="s">
        <v>42</v>
      </c>
      <c r="D17" s="18"/>
      <c r="E17" s="36"/>
      <c r="F17" s="19">
        <f>SUM(F16:F16)</f>
        <v>799.5632</v>
      </c>
      <c r="G17" s="20">
        <f>SUM(G16:G16)</f>
        <v>0.1195</v>
      </c>
      <c r="H17" s="21"/>
      <c r="I17" s="29"/>
      <c r="J17" s="15"/>
    </row>
    <row r="18" spans="6:8" ht="12.75" customHeight="1">
      <c r="F18" s="14"/>
      <c r="G18" s="15"/>
      <c r="H18" s="16"/>
    </row>
    <row r="19" spans="3:8" ht="12.75" customHeight="1">
      <c r="C19" s="1" t="s">
        <v>82</v>
      </c>
      <c r="F19" s="14"/>
      <c r="G19" s="15"/>
      <c r="H19" s="16"/>
    </row>
    <row r="20" spans="3:8" ht="12.75" customHeight="1">
      <c r="C20" s="1" t="s">
        <v>83</v>
      </c>
      <c r="F20" s="14"/>
      <c r="G20" s="15"/>
      <c r="H20" s="16"/>
    </row>
    <row r="21" spans="1:8" ht="12.75" customHeight="1">
      <c r="A21">
        <v>6</v>
      </c>
      <c r="B21" t="s">
        <v>265</v>
      </c>
      <c r="C21" t="s">
        <v>264</v>
      </c>
      <c r="D21" t="s">
        <v>224</v>
      </c>
      <c r="E21" s="35">
        <v>90000000</v>
      </c>
      <c r="F21" s="14">
        <v>991.9881</v>
      </c>
      <c r="G21" s="15">
        <v>0.1483</v>
      </c>
      <c r="H21" s="16">
        <v>41732</v>
      </c>
    </row>
    <row r="22" spans="1:8" ht="12.75" customHeight="1">
      <c r="A22">
        <v>7</v>
      </c>
      <c r="B22" t="s">
        <v>287</v>
      </c>
      <c r="C22" t="s">
        <v>50</v>
      </c>
      <c r="D22" t="s">
        <v>72</v>
      </c>
      <c r="E22" s="35">
        <v>50000000</v>
      </c>
      <c r="F22" s="14">
        <v>499.981</v>
      </c>
      <c r="G22" s="15">
        <v>0.0747</v>
      </c>
      <c r="H22" s="16">
        <v>41732</v>
      </c>
    </row>
    <row r="23" spans="3:9" ht="12.75" customHeight="1">
      <c r="C23" s="18" t="s">
        <v>42</v>
      </c>
      <c r="D23" s="18"/>
      <c r="E23" s="36"/>
      <c r="F23" s="19">
        <f>SUM(F21:F22)</f>
        <v>1491.9691</v>
      </c>
      <c r="G23" s="20">
        <f>SUM(G21:G22)</f>
        <v>0.22299999999999998</v>
      </c>
      <c r="H23" s="21"/>
      <c r="I23" s="29"/>
    </row>
    <row r="24" spans="6:8" ht="12.75" customHeight="1">
      <c r="F24" s="14"/>
      <c r="G24" s="15"/>
      <c r="H24" s="16"/>
    </row>
    <row r="25" spans="3:8" ht="12.75" customHeight="1">
      <c r="C25" s="1" t="s">
        <v>60</v>
      </c>
      <c r="F25" s="14">
        <v>690.683527</v>
      </c>
      <c r="G25" s="15">
        <v>0.1033</v>
      </c>
      <c r="H25" s="16"/>
    </row>
    <row r="26" spans="3:9" ht="12.75" customHeight="1">
      <c r="C26" s="18" t="s">
        <v>42</v>
      </c>
      <c r="D26" s="18"/>
      <c r="E26" s="36"/>
      <c r="F26" s="19">
        <f>SUM(F25:F25)</f>
        <v>690.683527</v>
      </c>
      <c r="G26" s="20">
        <f>SUM(G25:G25)</f>
        <v>0.1033</v>
      </c>
      <c r="H26" s="21"/>
      <c r="I26" s="29"/>
    </row>
    <row r="27" spans="6:8" ht="12.75" customHeight="1">
      <c r="F27" s="14"/>
      <c r="G27" s="15"/>
      <c r="H27" s="16"/>
    </row>
    <row r="28" spans="3:8" ht="12.75" customHeight="1">
      <c r="C28" s="1" t="s">
        <v>61</v>
      </c>
      <c r="F28" s="14"/>
      <c r="G28" s="15"/>
      <c r="H28" s="16"/>
    </row>
    <row r="29" spans="3:8" ht="12.75" customHeight="1">
      <c r="C29" s="1" t="s">
        <v>62</v>
      </c>
      <c r="F29" s="14">
        <v>515.400442</v>
      </c>
      <c r="G29" s="15">
        <v>0.07690000000000001</v>
      </c>
      <c r="H29" s="16"/>
    </row>
    <row r="30" spans="3:9" ht="12.75" customHeight="1">
      <c r="C30" s="18" t="s">
        <v>42</v>
      </c>
      <c r="D30" s="18"/>
      <c r="E30" s="36"/>
      <c r="F30" s="19">
        <f>SUM(F29:F29)</f>
        <v>515.400442</v>
      </c>
      <c r="G30" s="20">
        <f>SUM(G29:G29)</f>
        <v>0.07690000000000001</v>
      </c>
      <c r="H30" s="21"/>
      <c r="I30" s="29"/>
    </row>
    <row r="31" spans="3:9" ht="12.75" customHeight="1">
      <c r="C31" s="22" t="s">
        <v>63</v>
      </c>
      <c r="D31" s="22"/>
      <c r="E31" s="37"/>
      <c r="F31" s="23">
        <f>SUM(F13,F17,F23,F26,F30)</f>
        <v>6690.943774</v>
      </c>
      <c r="G31" s="24">
        <f>SUM(G13,G17,G23,G26,G30)</f>
        <v>1</v>
      </c>
      <c r="H31" s="25"/>
      <c r="I31" s="30"/>
    </row>
    <row r="32" ht="12.75" customHeight="1"/>
    <row r="33" ht="12.75" customHeight="1">
      <c r="C33" s="1" t="s">
        <v>394</v>
      </c>
    </row>
    <row r="34" ht="12.75" customHeight="1">
      <c r="C34" s="1" t="s">
        <v>395</v>
      </c>
    </row>
    <row r="35" ht="12.75" customHeight="1">
      <c r="C35" s="1"/>
    </row>
    <row r="36" ht="12.75" customHeight="1"/>
    <row r="37" spans="3:5" ht="12.75" customHeight="1">
      <c r="C37" s="1" t="s">
        <v>398</v>
      </c>
      <c r="E37"/>
    </row>
    <row r="38" spans="3:5" ht="12.75" customHeight="1">
      <c r="C38" s="60" t="s">
        <v>399</v>
      </c>
      <c r="D38" t="s">
        <v>400</v>
      </c>
      <c r="E38"/>
    </row>
    <row r="39" spans="3:5" ht="12.75" customHeight="1">
      <c r="C39" s="44" t="s">
        <v>498</v>
      </c>
      <c r="E39"/>
    </row>
    <row r="40" spans="3:5" ht="12.75" customHeight="1">
      <c r="C40" t="s">
        <v>493</v>
      </c>
      <c r="D40" s="105">
        <v>1090.3282</v>
      </c>
      <c r="E40"/>
    </row>
    <row r="41" spans="3:5" ht="12.75" customHeight="1">
      <c r="C41" t="s">
        <v>494</v>
      </c>
      <c r="D41" s="105">
        <v>1090.3739</v>
      </c>
      <c r="E41"/>
    </row>
    <row r="42" spans="3:5" ht="12.75" customHeight="1">
      <c r="C42" t="s">
        <v>495</v>
      </c>
      <c r="D42" s="105">
        <v>1091.3772</v>
      </c>
      <c r="E42"/>
    </row>
    <row r="43" spans="3:5" ht="12.75" customHeight="1">
      <c r="C43" s="46" t="s">
        <v>499</v>
      </c>
      <c r="E43"/>
    </row>
    <row r="44" spans="3:6" ht="12.75" customHeight="1">
      <c r="C44" t="s">
        <v>493</v>
      </c>
      <c r="D44" s="105">
        <v>1098.1271</v>
      </c>
      <c r="E44"/>
      <c r="F44" s="120"/>
    </row>
    <row r="45" spans="3:6" ht="12.75" customHeight="1">
      <c r="C45" t="s">
        <v>494</v>
      </c>
      <c r="D45" s="105">
        <v>1098.1759</v>
      </c>
      <c r="E45"/>
      <c r="F45" s="120"/>
    </row>
    <row r="46" spans="3:6" ht="12.75" customHeight="1">
      <c r="C46" t="s">
        <v>495</v>
      </c>
      <c r="D46" s="105">
        <v>1099.2769</v>
      </c>
      <c r="E46"/>
      <c r="F46" s="120"/>
    </row>
    <row r="47" ht="12.75" customHeight="1">
      <c r="E47"/>
    </row>
    <row r="48" spans="3:5" ht="12.75" customHeight="1">
      <c r="C48" t="s">
        <v>412</v>
      </c>
      <c r="D48" t="s">
        <v>400</v>
      </c>
      <c r="E48"/>
    </row>
    <row r="49" spans="3:5" ht="12.75" customHeight="1">
      <c r="C49" t="s">
        <v>431</v>
      </c>
      <c r="D49" t="s">
        <v>400</v>
      </c>
      <c r="E49"/>
    </row>
    <row r="50" spans="3:5" ht="12.75" customHeight="1">
      <c r="C50" t="s">
        <v>414</v>
      </c>
      <c r="D50" t="s">
        <v>400</v>
      </c>
      <c r="E50"/>
    </row>
    <row r="51" spans="3:5" ht="12.75" customHeight="1">
      <c r="C51" t="s">
        <v>415</v>
      </c>
      <c r="D51" s="141" t="s">
        <v>518</v>
      </c>
      <c r="E51"/>
    </row>
    <row r="52" spans="3:5" ht="12.75" customHeight="1">
      <c r="C52" t="s">
        <v>462</v>
      </c>
      <c r="E52"/>
    </row>
    <row r="53" spans="3:5" ht="12.75" customHeight="1">
      <c r="C53" t="s">
        <v>417</v>
      </c>
      <c r="D53" t="s">
        <v>418</v>
      </c>
      <c r="E53" t="s">
        <v>419</v>
      </c>
    </row>
    <row r="54" spans="3:5" ht="12.75" customHeight="1">
      <c r="C54" t="s">
        <v>496</v>
      </c>
      <c r="D54" s="60" t="s">
        <v>400</v>
      </c>
      <c r="E54" s="60" t="s">
        <v>400</v>
      </c>
    </row>
    <row r="55" spans="3:7" ht="12.75" customHeight="1">
      <c r="C55" s="132" t="s">
        <v>421</v>
      </c>
      <c r="D55" s="132"/>
      <c r="E55" s="132"/>
      <c r="F55" s="132"/>
      <c r="G55" s="132"/>
    </row>
    <row r="56" spans="3:5" ht="12.75" customHeight="1">
      <c r="C56" t="s">
        <v>422</v>
      </c>
      <c r="E56"/>
    </row>
    <row r="57" ht="12.75" customHeight="1">
      <c r="E57"/>
    </row>
    <row r="58" ht="12.75" customHeight="1"/>
  </sheetData>
  <sheetProtection/>
  <mergeCells count="2">
    <mergeCell ref="C1:G1"/>
    <mergeCell ref="C55:G5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3.7109375" style="0" customWidth="1"/>
    <col min="3" max="3" width="59.28125" style="0" customWidth="1"/>
    <col min="4" max="4" width="15.57421875" style="0" customWidth="1"/>
    <col min="5" max="5" width="15.57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41" customWidth="1"/>
    <col min="12" max="12" width="15.140625" style="27" customWidth="1"/>
  </cols>
  <sheetData>
    <row r="1" spans="1:8" ht="18.75">
      <c r="A1" s="2"/>
      <c r="B1" s="2"/>
      <c r="C1" s="131" t="s">
        <v>288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290</v>
      </c>
      <c r="C9" t="s">
        <v>289</v>
      </c>
      <c r="D9" t="s">
        <v>13</v>
      </c>
      <c r="E9" s="35">
        <v>100000000</v>
      </c>
      <c r="F9" s="14">
        <v>996.006</v>
      </c>
      <c r="G9" s="15">
        <v>0.1624</v>
      </c>
      <c r="H9" s="16">
        <v>41745</v>
      </c>
    </row>
    <row r="10" spans="1:11" ht="12.75" customHeight="1">
      <c r="A10">
        <v>2</v>
      </c>
      <c r="B10" t="s">
        <v>291</v>
      </c>
      <c r="C10" t="s">
        <v>37</v>
      </c>
      <c r="D10" t="s">
        <v>21</v>
      </c>
      <c r="E10" s="35">
        <v>100000000</v>
      </c>
      <c r="F10" s="14">
        <v>995.793</v>
      </c>
      <c r="G10" s="15">
        <v>0.1624</v>
      </c>
      <c r="H10" s="16">
        <v>41746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292</v>
      </c>
      <c r="C11" t="s">
        <v>31</v>
      </c>
      <c r="D11" t="s">
        <v>21</v>
      </c>
      <c r="E11" s="35">
        <v>80000000</v>
      </c>
      <c r="F11" s="14">
        <v>796.2608</v>
      </c>
      <c r="G11" s="15">
        <v>0.1298</v>
      </c>
      <c r="H11" s="16">
        <v>41747</v>
      </c>
      <c r="J11" s="15" t="s">
        <v>21</v>
      </c>
      <c r="K11" s="41">
        <v>0.8177</v>
      </c>
    </row>
    <row r="12" spans="1:11" ht="12.75" customHeight="1">
      <c r="A12">
        <v>4</v>
      </c>
      <c r="B12" t="s">
        <v>286</v>
      </c>
      <c r="C12" t="s">
        <v>183</v>
      </c>
      <c r="D12" t="s">
        <v>13</v>
      </c>
      <c r="E12" s="35">
        <v>10000000</v>
      </c>
      <c r="F12" s="14">
        <v>99.948</v>
      </c>
      <c r="G12" s="15">
        <v>0.0163</v>
      </c>
      <c r="H12" s="16">
        <v>41732</v>
      </c>
      <c r="J12" s="15" t="s">
        <v>13</v>
      </c>
      <c r="K12" s="41">
        <v>0.1787</v>
      </c>
    </row>
    <row r="13" spans="3:11" ht="12.75" customHeight="1">
      <c r="C13" s="18" t="s">
        <v>42</v>
      </c>
      <c r="D13" s="18"/>
      <c r="E13" s="36"/>
      <c r="F13" s="19">
        <f>SUM(F9:F12)</f>
        <v>2888.0078</v>
      </c>
      <c r="G13" s="20">
        <f>SUM(G9:G12)</f>
        <v>0.4709</v>
      </c>
      <c r="H13" s="21"/>
      <c r="I13" s="29"/>
      <c r="J13" s="15" t="s">
        <v>26</v>
      </c>
      <c r="K13" s="41">
        <v>0.0036</v>
      </c>
    </row>
    <row r="14" spans="6:10" ht="12.75" customHeight="1">
      <c r="F14" s="14"/>
      <c r="G14" s="15"/>
      <c r="H14" s="16"/>
      <c r="J14" s="15"/>
    </row>
    <row r="15" spans="3:8" ht="12.75" customHeight="1">
      <c r="C15" s="1" t="s">
        <v>43</v>
      </c>
      <c r="F15" s="14"/>
      <c r="G15" s="15"/>
      <c r="H15" s="16"/>
    </row>
    <row r="16" spans="1:8" ht="12.75" customHeight="1">
      <c r="A16">
        <v>5</v>
      </c>
      <c r="B16" t="s">
        <v>293</v>
      </c>
      <c r="C16" t="s">
        <v>87</v>
      </c>
      <c r="D16" t="s">
        <v>21</v>
      </c>
      <c r="E16" s="35">
        <v>162500000</v>
      </c>
      <c r="F16" s="14">
        <v>1611.826125</v>
      </c>
      <c r="G16" s="15">
        <v>0.26280000000000003</v>
      </c>
      <c r="H16" s="16">
        <v>41758</v>
      </c>
    </row>
    <row r="17" spans="1:8" ht="12.75" customHeight="1">
      <c r="A17">
        <v>6</v>
      </c>
      <c r="B17" t="s">
        <v>221</v>
      </c>
      <c r="C17" t="s">
        <v>78</v>
      </c>
      <c r="D17" t="s">
        <v>21</v>
      </c>
      <c r="E17" s="35">
        <v>161500000</v>
      </c>
      <c r="F17" s="14">
        <v>1611.390475</v>
      </c>
      <c r="G17" s="15">
        <v>0.2627</v>
      </c>
      <c r="H17" s="16">
        <v>41738</v>
      </c>
    </row>
    <row r="18" spans="3:9" ht="12.75" customHeight="1">
      <c r="C18" s="18" t="s">
        <v>42</v>
      </c>
      <c r="D18" s="18"/>
      <c r="E18" s="36"/>
      <c r="F18" s="19">
        <f>SUM(F16:F17)</f>
        <v>3223.2165999999997</v>
      </c>
      <c r="G18" s="20">
        <f>SUM(G16:G17)</f>
        <v>0.5255000000000001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60</v>
      </c>
      <c r="F20" s="14">
        <v>25.179489</v>
      </c>
      <c r="G20" s="15">
        <v>0.0040999999999999995</v>
      </c>
      <c r="H20" s="16"/>
    </row>
    <row r="21" spans="3:9" ht="12.75" customHeight="1">
      <c r="C21" s="18" t="s">
        <v>42</v>
      </c>
      <c r="D21" s="18"/>
      <c r="E21" s="36"/>
      <c r="F21" s="19">
        <f>SUM(F20:F20)</f>
        <v>25.179489</v>
      </c>
      <c r="G21" s="20">
        <f>SUM(G20:G20)</f>
        <v>0.0040999999999999995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61</v>
      </c>
      <c r="F23" s="14"/>
      <c r="G23" s="15"/>
      <c r="H23" s="16"/>
    </row>
    <row r="24" spans="3:8" ht="12.75" customHeight="1">
      <c r="C24" s="1" t="s">
        <v>62</v>
      </c>
      <c r="F24" s="14">
        <v>-3.43469</v>
      </c>
      <c r="G24" s="15">
        <v>-0.0005</v>
      </c>
      <c r="H24" s="16"/>
    </row>
    <row r="25" spans="3:9" ht="12.75" customHeight="1">
      <c r="C25" s="18" t="s">
        <v>42</v>
      </c>
      <c r="D25" s="18"/>
      <c r="E25" s="36"/>
      <c r="F25" s="19">
        <f>SUM(F24:F24)</f>
        <v>-3.43469</v>
      </c>
      <c r="G25" s="20">
        <f>SUM(G24:G24)</f>
        <v>-0.0005</v>
      </c>
      <c r="H25" s="21"/>
      <c r="I25" s="29"/>
    </row>
    <row r="26" spans="3:9" ht="12.75" customHeight="1">
      <c r="C26" s="22" t="s">
        <v>63</v>
      </c>
      <c r="D26" s="22"/>
      <c r="E26" s="37"/>
      <c r="F26" s="23">
        <f>SUM(F13,F18,F21,F25)</f>
        <v>6132.969198999999</v>
      </c>
      <c r="G26" s="24">
        <f>SUM(G13,G18,G21,G25)</f>
        <v>1.0000000000000002</v>
      </c>
      <c r="H26" s="25"/>
      <c r="I26" s="30"/>
    </row>
    <row r="27" ht="12.75" customHeight="1"/>
    <row r="28" ht="12.75" customHeight="1">
      <c r="C28" s="1" t="s">
        <v>394</v>
      </c>
    </row>
    <row r="29" ht="12.75" customHeight="1">
      <c r="C29" s="1" t="s">
        <v>395</v>
      </c>
    </row>
    <row r="30" ht="12.75" customHeight="1">
      <c r="C30" s="1"/>
    </row>
    <row r="31" ht="12.75" customHeight="1"/>
    <row r="32" spans="3:11" ht="12.75" customHeight="1">
      <c r="C32" s="1" t="s">
        <v>398</v>
      </c>
      <c r="E32"/>
      <c r="K32"/>
    </row>
    <row r="33" spans="3:11" ht="12.75" customHeight="1">
      <c r="C33" s="60" t="s">
        <v>399</v>
      </c>
      <c r="D33" t="s">
        <v>400</v>
      </c>
      <c r="E33"/>
      <c r="K33"/>
    </row>
    <row r="34" spans="3:11" ht="12.75" customHeight="1">
      <c r="C34" s="44" t="s">
        <v>498</v>
      </c>
      <c r="E34"/>
      <c r="K34"/>
    </row>
    <row r="35" spans="3:11" ht="12.75" customHeight="1">
      <c r="C35" t="s">
        <v>493</v>
      </c>
      <c r="D35" s="105">
        <v>1072.5003</v>
      </c>
      <c r="E35"/>
      <c r="K35"/>
    </row>
    <row r="36" spans="3:11" ht="12.75" customHeight="1">
      <c r="C36" t="s">
        <v>494</v>
      </c>
      <c r="D36" s="105">
        <v>1072.6257</v>
      </c>
      <c r="E36"/>
      <c r="K36"/>
    </row>
    <row r="37" spans="3:11" ht="12.75" customHeight="1">
      <c r="C37" t="s">
        <v>495</v>
      </c>
      <c r="D37" s="105">
        <v>1073.4086</v>
      </c>
      <c r="E37"/>
      <c r="K37"/>
    </row>
    <row r="38" spans="3:11" ht="12.75" customHeight="1">
      <c r="C38" s="46" t="s">
        <v>499</v>
      </c>
      <c r="E38"/>
      <c r="K38"/>
    </row>
    <row r="39" spans="3:11" ht="12.75" customHeight="1">
      <c r="C39" t="s">
        <v>493</v>
      </c>
      <c r="D39" s="105">
        <v>1081.6272</v>
      </c>
      <c r="E39"/>
      <c r="K39"/>
    </row>
    <row r="40" spans="3:11" ht="12.75" customHeight="1">
      <c r="C40" t="s">
        <v>494</v>
      </c>
      <c r="D40" s="105">
        <v>1081.7929</v>
      </c>
      <c r="E40"/>
      <c r="K40"/>
    </row>
    <row r="41" spans="3:11" ht="12.75" customHeight="1">
      <c r="C41" t="s">
        <v>495</v>
      </c>
      <c r="D41" s="105">
        <v>1082.6352</v>
      </c>
      <c r="E41"/>
      <c r="K41"/>
    </row>
    <row r="42" spans="5:11" ht="12.75" customHeight="1">
      <c r="E42"/>
      <c r="K42"/>
    </row>
    <row r="43" spans="3:11" ht="12.75" customHeight="1">
      <c r="C43" t="s">
        <v>412</v>
      </c>
      <c r="D43" t="s">
        <v>400</v>
      </c>
      <c r="E43"/>
      <c r="K43"/>
    </row>
    <row r="44" spans="3:11" ht="12.75" customHeight="1">
      <c r="C44" t="s">
        <v>431</v>
      </c>
      <c r="D44" t="s">
        <v>400</v>
      </c>
      <c r="E44"/>
      <c r="K44"/>
    </row>
    <row r="45" spans="3:11" ht="12.75" customHeight="1">
      <c r="C45" t="s">
        <v>414</v>
      </c>
      <c r="D45" t="s">
        <v>400</v>
      </c>
      <c r="E45"/>
      <c r="K45"/>
    </row>
    <row r="46" spans="3:11" ht="12.75" customHeight="1">
      <c r="C46" t="s">
        <v>415</v>
      </c>
      <c r="D46" s="141" t="s">
        <v>519</v>
      </c>
      <c r="E46"/>
      <c r="K46"/>
    </row>
    <row r="47" spans="3:11" ht="12.75" customHeight="1">
      <c r="C47" t="s">
        <v>462</v>
      </c>
      <c r="E47"/>
      <c r="K47"/>
    </row>
    <row r="48" spans="3:11" ht="12.75" customHeight="1">
      <c r="C48" t="s">
        <v>417</v>
      </c>
      <c r="D48" t="s">
        <v>418</v>
      </c>
      <c r="E48" t="s">
        <v>419</v>
      </c>
      <c r="K48"/>
    </row>
    <row r="49" spans="3:11" ht="12.75" customHeight="1">
      <c r="C49" t="s">
        <v>496</v>
      </c>
      <c r="D49" s="60" t="s">
        <v>400</v>
      </c>
      <c r="E49" s="60" t="s">
        <v>400</v>
      </c>
      <c r="K49"/>
    </row>
    <row r="50" spans="3:11" ht="12.75" customHeight="1">
      <c r="C50" s="132" t="s">
        <v>421</v>
      </c>
      <c r="D50" s="132"/>
      <c r="E50" s="132"/>
      <c r="F50" s="132"/>
      <c r="G50" s="132"/>
      <c r="K50"/>
    </row>
    <row r="51" spans="5:11" ht="12.75">
      <c r="E51"/>
      <c r="K51"/>
    </row>
    <row r="52" spans="3:11" ht="12.75">
      <c r="C52" t="s">
        <v>422</v>
      </c>
      <c r="E52"/>
      <c r="K52"/>
    </row>
    <row r="53" spans="5:11" ht="12.75">
      <c r="E53"/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59.140625" style="0" customWidth="1"/>
    <col min="4" max="4" width="15.57421875" style="0" customWidth="1"/>
    <col min="5" max="5" width="15.57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41" customWidth="1"/>
    <col min="12" max="12" width="15.421875" style="27" customWidth="1"/>
  </cols>
  <sheetData>
    <row r="1" spans="1:8" ht="18.75">
      <c r="A1" s="2"/>
      <c r="B1" s="2"/>
      <c r="C1" s="131" t="s">
        <v>294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204</v>
      </c>
      <c r="C9" t="s">
        <v>203</v>
      </c>
      <c r="D9" t="s">
        <v>13</v>
      </c>
      <c r="E9" s="35">
        <v>175000000</v>
      </c>
      <c r="F9" s="14">
        <v>1698.69875</v>
      </c>
      <c r="G9" s="15">
        <v>0.2389</v>
      </c>
      <c r="H9" s="16">
        <v>41851</v>
      </c>
    </row>
    <row r="10" spans="1:11" ht="12.75" customHeight="1">
      <c r="A10">
        <v>2</v>
      </c>
      <c r="B10" t="s">
        <v>296</v>
      </c>
      <c r="C10" t="s">
        <v>295</v>
      </c>
      <c r="D10" t="s">
        <v>21</v>
      </c>
      <c r="E10" s="35">
        <v>150000000</v>
      </c>
      <c r="F10" s="14">
        <v>1455.198</v>
      </c>
      <c r="G10" s="15">
        <v>0.2046</v>
      </c>
      <c r="H10" s="16">
        <v>41855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71</v>
      </c>
      <c r="C11" t="s">
        <v>12</v>
      </c>
      <c r="D11" t="s">
        <v>13</v>
      </c>
      <c r="E11" s="35">
        <v>108000000</v>
      </c>
      <c r="F11" s="14">
        <v>1046.844</v>
      </c>
      <c r="G11" s="15">
        <v>0.1472</v>
      </c>
      <c r="H11" s="16">
        <v>41856</v>
      </c>
      <c r="J11" s="15" t="s">
        <v>13</v>
      </c>
      <c r="K11" s="41">
        <v>0.6589</v>
      </c>
    </row>
    <row r="12" spans="1:11" ht="12.75" customHeight="1">
      <c r="A12">
        <v>4</v>
      </c>
      <c r="B12" t="s">
        <v>297</v>
      </c>
      <c r="C12" t="s">
        <v>205</v>
      </c>
      <c r="D12" t="s">
        <v>13</v>
      </c>
      <c r="E12" s="35">
        <v>100000000</v>
      </c>
      <c r="F12" s="14">
        <v>970.132</v>
      </c>
      <c r="G12" s="15">
        <v>0.1364</v>
      </c>
      <c r="H12" s="16">
        <v>41855</v>
      </c>
      <c r="J12" s="15" t="s">
        <v>21</v>
      </c>
      <c r="K12" s="41">
        <v>0.3408</v>
      </c>
    </row>
    <row r="13" spans="1:11" ht="12.75" customHeight="1">
      <c r="A13">
        <v>5</v>
      </c>
      <c r="B13" t="s">
        <v>298</v>
      </c>
      <c r="C13" t="s">
        <v>15</v>
      </c>
      <c r="D13" t="s">
        <v>13</v>
      </c>
      <c r="E13" s="35">
        <v>100000000</v>
      </c>
      <c r="F13" s="14">
        <v>969.842</v>
      </c>
      <c r="G13" s="15">
        <v>0.1364</v>
      </c>
      <c r="H13" s="16">
        <v>41855</v>
      </c>
      <c r="J13" s="15" t="s">
        <v>26</v>
      </c>
      <c r="K13" s="41">
        <v>0.0003</v>
      </c>
    </row>
    <row r="14" spans="1:10" ht="12.75" customHeight="1">
      <c r="A14">
        <v>6</v>
      </c>
      <c r="B14" t="s">
        <v>299</v>
      </c>
      <c r="C14" t="s">
        <v>31</v>
      </c>
      <c r="D14" t="s">
        <v>21</v>
      </c>
      <c r="E14" s="35">
        <v>100000000</v>
      </c>
      <c r="F14" s="14">
        <v>968.393</v>
      </c>
      <c r="G14" s="15">
        <v>0.1362</v>
      </c>
      <c r="H14" s="16">
        <v>41856</v>
      </c>
      <c r="J14" s="15"/>
    </row>
    <row r="15" spans="3:9" ht="12.75" customHeight="1">
      <c r="C15" s="18" t="s">
        <v>42</v>
      </c>
      <c r="D15" s="18"/>
      <c r="E15" s="36"/>
      <c r="F15" s="19">
        <f>SUM(F9:F14)</f>
        <v>7109.107749999999</v>
      </c>
      <c r="G15" s="20">
        <f>SUM(G9:G14)</f>
        <v>0.9996999999999999</v>
      </c>
      <c r="H15" s="21"/>
      <c r="I15" s="29"/>
    </row>
    <row r="16" spans="6:8" ht="12.75" customHeight="1">
      <c r="F16" s="14"/>
      <c r="G16" s="15"/>
      <c r="H16" s="16"/>
    </row>
    <row r="17" spans="3:8" ht="12.75" customHeight="1">
      <c r="C17" s="1" t="s">
        <v>60</v>
      </c>
      <c r="F17" s="14">
        <v>6.217527</v>
      </c>
      <c r="G17" s="15">
        <v>0.0009</v>
      </c>
      <c r="H17" s="16"/>
    </row>
    <row r="18" spans="3:9" ht="12.75" customHeight="1">
      <c r="C18" s="18" t="s">
        <v>42</v>
      </c>
      <c r="D18" s="18"/>
      <c r="E18" s="36"/>
      <c r="F18" s="19">
        <f>SUM(F17:F17)</f>
        <v>6.217527</v>
      </c>
      <c r="G18" s="20">
        <f>SUM(G17:G17)</f>
        <v>0.0009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61</v>
      </c>
      <c r="F20" s="14"/>
      <c r="G20" s="15"/>
      <c r="H20" s="16"/>
    </row>
    <row r="21" spans="3:8" ht="12.75" customHeight="1">
      <c r="C21" s="1" t="s">
        <v>62</v>
      </c>
      <c r="F21" s="14">
        <v>-3.372231</v>
      </c>
      <c r="G21" s="15">
        <v>-0.0006</v>
      </c>
      <c r="H21" s="16"/>
    </row>
    <row r="22" spans="3:9" ht="12.75" customHeight="1">
      <c r="C22" s="18" t="s">
        <v>42</v>
      </c>
      <c r="D22" s="18"/>
      <c r="E22" s="36"/>
      <c r="F22" s="19">
        <f>SUM(F21:F21)</f>
        <v>-3.372231</v>
      </c>
      <c r="G22" s="20">
        <f>SUM(G21:G21)</f>
        <v>-0.0006</v>
      </c>
      <c r="H22" s="21"/>
      <c r="I22" s="29"/>
    </row>
    <row r="23" spans="3:9" ht="12.75" customHeight="1">
      <c r="C23" s="22" t="s">
        <v>63</v>
      </c>
      <c r="D23" s="22"/>
      <c r="E23" s="37"/>
      <c r="F23" s="23">
        <f>SUM(F15,F18,F22)</f>
        <v>7111.953045999999</v>
      </c>
      <c r="G23" s="24">
        <f>SUM(G15,G18,G22)</f>
        <v>0.9999999999999999</v>
      </c>
      <c r="H23" s="25"/>
      <c r="I23" s="30"/>
    </row>
    <row r="24" ht="12.75" customHeight="1"/>
    <row r="25" ht="12.75" customHeight="1">
      <c r="C25" s="1" t="s">
        <v>394</v>
      </c>
    </row>
    <row r="26" ht="12.75" customHeight="1">
      <c r="C26" s="1" t="s">
        <v>395</v>
      </c>
    </row>
    <row r="27" ht="12.75" customHeight="1">
      <c r="C27" s="1"/>
    </row>
    <row r="28" ht="12.75" customHeight="1"/>
    <row r="29" spans="3:5" ht="12.75" customHeight="1">
      <c r="C29" s="1" t="s">
        <v>398</v>
      </c>
      <c r="E29"/>
    </row>
    <row r="30" spans="3:5" ht="12.75" customHeight="1">
      <c r="C30" s="60" t="s">
        <v>399</v>
      </c>
      <c r="D30" t="s">
        <v>400</v>
      </c>
      <c r="E30"/>
    </row>
    <row r="31" spans="3:5" ht="12.75" customHeight="1">
      <c r="C31" s="44" t="s">
        <v>498</v>
      </c>
      <c r="E31"/>
    </row>
    <row r="32" spans="3:5" ht="12.75" customHeight="1">
      <c r="C32" t="s">
        <v>493</v>
      </c>
      <c r="D32" s="105">
        <v>1053.7339</v>
      </c>
      <c r="E32"/>
    </row>
    <row r="33" spans="3:5" ht="12.75" customHeight="1">
      <c r="C33" t="s">
        <v>494</v>
      </c>
      <c r="D33" s="105">
        <v>1053.734</v>
      </c>
      <c r="E33"/>
    </row>
    <row r="34" spans="3:5" ht="12.75" customHeight="1">
      <c r="C34" t="s">
        <v>495</v>
      </c>
      <c r="D34" s="105">
        <v>1055.2651</v>
      </c>
      <c r="E34"/>
    </row>
    <row r="35" spans="3:5" ht="12.75" customHeight="1">
      <c r="C35" s="46" t="s">
        <v>499</v>
      </c>
      <c r="E35"/>
    </row>
    <row r="36" spans="3:5" ht="12.75" customHeight="1">
      <c r="C36" t="s">
        <v>493</v>
      </c>
      <c r="D36" s="105">
        <v>1064.7308</v>
      </c>
      <c r="E36"/>
    </row>
    <row r="37" spans="3:5" ht="12.75" customHeight="1">
      <c r="C37" t="s">
        <v>494</v>
      </c>
      <c r="D37" s="105">
        <v>1064.7309</v>
      </c>
      <c r="E37"/>
    </row>
    <row r="38" spans="3:5" ht="12.75" customHeight="1">
      <c r="C38" t="s">
        <v>495</v>
      </c>
      <c r="D38" s="105">
        <v>1066.5044</v>
      </c>
      <c r="E38"/>
    </row>
    <row r="39" ht="12.75" customHeight="1">
      <c r="E39"/>
    </row>
    <row r="40" spans="3:5" ht="12.75" customHeight="1">
      <c r="C40" t="s">
        <v>412</v>
      </c>
      <c r="D40" t="s">
        <v>400</v>
      </c>
      <c r="E40"/>
    </row>
    <row r="41" spans="3:5" ht="12.75" customHeight="1">
      <c r="C41" t="s">
        <v>431</v>
      </c>
      <c r="D41" t="s">
        <v>400</v>
      </c>
      <c r="E41"/>
    </row>
    <row r="42" spans="3:5" ht="12.75" customHeight="1">
      <c r="C42" t="s">
        <v>414</v>
      </c>
      <c r="D42" t="s">
        <v>400</v>
      </c>
      <c r="E42"/>
    </row>
    <row r="43" spans="3:5" ht="12.75" customHeight="1">
      <c r="C43" t="s">
        <v>415</v>
      </c>
      <c r="D43" s="141" t="s">
        <v>520</v>
      </c>
      <c r="E43"/>
    </row>
    <row r="44" spans="3:5" ht="12.75" customHeight="1">
      <c r="C44" t="s">
        <v>462</v>
      </c>
      <c r="E44"/>
    </row>
    <row r="45" spans="3:5" ht="12.75" customHeight="1">
      <c r="C45" t="s">
        <v>417</v>
      </c>
      <c r="D45" t="s">
        <v>418</v>
      </c>
      <c r="E45" t="s">
        <v>419</v>
      </c>
    </row>
    <row r="46" spans="3:5" ht="12.75" customHeight="1">
      <c r="C46" t="s">
        <v>496</v>
      </c>
      <c r="D46" s="60" t="s">
        <v>400</v>
      </c>
      <c r="E46" s="60" t="s">
        <v>400</v>
      </c>
    </row>
    <row r="47" spans="3:7" ht="12.75" customHeight="1">
      <c r="C47" s="132" t="s">
        <v>421</v>
      </c>
      <c r="D47" s="132"/>
      <c r="E47" s="132"/>
      <c r="F47" s="132"/>
      <c r="G47" s="132"/>
    </row>
    <row r="48" ht="12.75">
      <c r="E48"/>
    </row>
    <row r="49" spans="3:5" ht="12.75">
      <c r="C49" t="s">
        <v>422</v>
      </c>
      <c r="E49"/>
    </row>
    <row r="50" ht="12.75">
      <c r="E50"/>
    </row>
    <row r="51" ht="12.75">
      <c r="E51"/>
    </row>
    <row r="52" ht="12.75">
      <c r="E52"/>
    </row>
  </sheetData>
  <sheetProtection/>
  <mergeCells count="2">
    <mergeCell ref="C1:G1"/>
    <mergeCell ref="C47:G4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5.7109375" style="0" customWidth="1"/>
    <col min="3" max="3" width="59.85156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41" customWidth="1"/>
    <col min="12" max="12" width="15.421875" style="27" customWidth="1"/>
  </cols>
  <sheetData>
    <row r="1" spans="1:8" ht="18.75">
      <c r="A1" s="2"/>
      <c r="B1" s="2"/>
      <c r="C1" s="131" t="s">
        <v>300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8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71</v>
      </c>
      <c r="C9" t="s">
        <v>12</v>
      </c>
      <c r="D9" t="s">
        <v>13</v>
      </c>
      <c r="E9">
        <v>86700000</v>
      </c>
      <c r="F9" s="14">
        <v>840.3831</v>
      </c>
      <c r="G9" s="15">
        <v>0.2994</v>
      </c>
      <c r="H9" s="16">
        <v>41856</v>
      </c>
    </row>
    <row r="10" spans="1:11" ht="12.75" customHeight="1">
      <c r="A10">
        <v>2</v>
      </c>
      <c r="B10" t="s">
        <v>302</v>
      </c>
      <c r="C10" t="s">
        <v>301</v>
      </c>
      <c r="D10" t="s">
        <v>13</v>
      </c>
      <c r="E10">
        <v>50000000</v>
      </c>
      <c r="F10" s="14">
        <v>484.021</v>
      </c>
      <c r="G10" s="15">
        <v>0.1724</v>
      </c>
      <c r="H10" s="16">
        <v>41863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303</v>
      </c>
      <c r="C11" t="s">
        <v>183</v>
      </c>
      <c r="D11" t="s">
        <v>13</v>
      </c>
      <c r="E11">
        <v>50000000</v>
      </c>
      <c r="F11" s="14">
        <v>484.0015</v>
      </c>
      <c r="G11" s="15">
        <v>0.1724</v>
      </c>
      <c r="H11" s="16">
        <v>41862</v>
      </c>
      <c r="J11" s="15" t="s">
        <v>13</v>
      </c>
      <c r="K11" s="41">
        <v>0.9908</v>
      </c>
    </row>
    <row r="12" spans="1:11" ht="12.75" customHeight="1">
      <c r="A12">
        <v>4</v>
      </c>
      <c r="B12" t="s">
        <v>304</v>
      </c>
      <c r="C12" t="s">
        <v>289</v>
      </c>
      <c r="D12" t="s">
        <v>13</v>
      </c>
      <c r="E12">
        <v>50000000</v>
      </c>
      <c r="F12" s="14">
        <v>483.9595</v>
      </c>
      <c r="G12" s="15">
        <v>0.1724</v>
      </c>
      <c r="H12" s="16">
        <v>41862</v>
      </c>
      <c r="J12" s="15" t="s">
        <v>26</v>
      </c>
      <c r="K12" s="41">
        <v>0.0092</v>
      </c>
    </row>
    <row r="13" spans="1:10" ht="12.75" customHeight="1">
      <c r="A13">
        <v>5</v>
      </c>
      <c r="B13" t="s">
        <v>305</v>
      </c>
      <c r="C13" t="s">
        <v>203</v>
      </c>
      <c r="D13" t="s">
        <v>13</v>
      </c>
      <c r="E13">
        <v>50000000</v>
      </c>
      <c r="F13" s="14">
        <v>483.9355</v>
      </c>
      <c r="G13" s="15">
        <v>0.1724</v>
      </c>
      <c r="H13" s="16">
        <v>41863</v>
      </c>
      <c r="J13" s="15"/>
    </row>
    <row r="14" spans="1:8" ht="12.75" customHeight="1">
      <c r="A14">
        <v>6</v>
      </c>
      <c r="B14" t="s">
        <v>306</v>
      </c>
      <c r="C14" t="s">
        <v>15</v>
      </c>
      <c r="D14" t="s">
        <v>13</v>
      </c>
      <c r="E14">
        <v>500000</v>
      </c>
      <c r="F14" s="14">
        <v>4.9592</v>
      </c>
      <c r="G14" s="15">
        <v>0.0018</v>
      </c>
      <c r="H14" s="16">
        <v>41761</v>
      </c>
    </row>
    <row r="15" spans="3:9" ht="12.75" customHeight="1">
      <c r="C15" s="18" t="s">
        <v>42</v>
      </c>
      <c r="D15" s="18"/>
      <c r="E15" s="18"/>
      <c r="F15" s="19">
        <f>SUM(F9:F14)</f>
        <v>2781.2598</v>
      </c>
      <c r="G15" s="20">
        <f>SUM(G9:G14)</f>
        <v>0.9908</v>
      </c>
      <c r="H15" s="21"/>
      <c r="I15" s="29"/>
    </row>
    <row r="16" spans="6:8" ht="12.75" customHeight="1">
      <c r="F16" s="14"/>
      <c r="G16" s="15"/>
      <c r="H16" s="16"/>
    </row>
    <row r="17" spans="3:8" ht="12.75" customHeight="1">
      <c r="C17" s="1" t="s">
        <v>60</v>
      </c>
      <c r="F17" s="14">
        <v>27.395044</v>
      </c>
      <c r="G17" s="15">
        <v>0.0098</v>
      </c>
      <c r="H17" s="16"/>
    </row>
    <row r="18" spans="3:9" ht="12.75" customHeight="1">
      <c r="C18" s="18" t="s">
        <v>42</v>
      </c>
      <c r="D18" s="18"/>
      <c r="E18" s="18"/>
      <c r="F18" s="19">
        <f>SUM(F17:F17)</f>
        <v>27.395044</v>
      </c>
      <c r="G18" s="20">
        <f>SUM(G17:G17)</f>
        <v>0.0098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61</v>
      </c>
      <c r="F20" s="14"/>
      <c r="G20" s="15"/>
      <c r="H20" s="16"/>
    </row>
    <row r="21" spans="3:8" ht="12.75" customHeight="1">
      <c r="C21" s="1" t="s">
        <v>62</v>
      </c>
      <c r="F21" s="14">
        <v>-1.50621</v>
      </c>
      <c r="G21" s="15">
        <v>-0.0006</v>
      </c>
      <c r="H21" s="16"/>
    </row>
    <row r="22" spans="3:9" ht="12.75" customHeight="1">
      <c r="C22" s="18" t="s">
        <v>42</v>
      </c>
      <c r="D22" s="18"/>
      <c r="E22" s="18"/>
      <c r="F22" s="19">
        <f>SUM(F21:F21)</f>
        <v>-1.50621</v>
      </c>
      <c r="G22" s="20">
        <f>SUM(G21:G21)</f>
        <v>-0.0006</v>
      </c>
      <c r="H22" s="21"/>
      <c r="I22" s="29"/>
    </row>
    <row r="23" spans="3:9" ht="12.75" customHeight="1">
      <c r="C23" s="22" t="s">
        <v>63</v>
      </c>
      <c r="D23" s="22"/>
      <c r="E23" s="22"/>
      <c r="F23" s="23">
        <f>SUM(F15,F18,F22)</f>
        <v>2807.1486339999997</v>
      </c>
      <c r="G23" s="24">
        <f>SUM(G15,G18,G22)</f>
        <v>0.9999999999999999</v>
      </c>
      <c r="H23" s="25"/>
      <c r="I23" s="30"/>
    </row>
    <row r="24" ht="12.75" customHeight="1"/>
    <row r="25" ht="12.75" customHeight="1">
      <c r="C25" s="1" t="s">
        <v>394</v>
      </c>
    </row>
    <row r="26" ht="12.75" customHeight="1">
      <c r="C26" s="1" t="s">
        <v>395</v>
      </c>
    </row>
    <row r="27" ht="12.75" customHeight="1">
      <c r="C27" s="1"/>
    </row>
    <row r="28" ht="12.75" customHeight="1"/>
    <row r="29" ht="12.75" customHeight="1">
      <c r="C29" s="1" t="s">
        <v>398</v>
      </c>
    </row>
    <row r="30" spans="3:4" ht="12.75" customHeight="1">
      <c r="C30" s="60" t="s">
        <v>399</v>
      </c>
      <c r="D30" t="s">
        <v>400</v>
      </c>
    </row>
    <row r="31" ht="12.75" customHeight="1">
      <c r="C31" s="44" t="s">
        <v>498</v>
      </c>
    </row>
    <row r="32" spans="3:4" ht="12.75" customHeight="1">
      <c r="C32" t="s">
        <v>493</v>
      </c>
      <c r="D32" s="105">
        <v>1053.7421</v>
      </c>
    </row>
    <row r="33" spans="3:4" ht="12.75" customHeight="1">
      <c r="C33" t="s">
        <v>495</v>
      </c>
      <c r="D33" s="105">
        <v>1054.038</v>
      </c>
    </row>
    <row r="34" ht="12.75" customHeight="1">
      <c r="C34" s="46" t="s">
        <v>499</v>
      </c>
    </row>
    <row r="35" spans="3:4" ht="12.75" customHeight="1">
      <c r="C35" t="s">
        <v>493</v>
      </c>
      <c r="D35" s="105">
        <v>1064.8877</v>
      </c>
    </row>
    <row r="36" spans="3:4" ht="12.75" customHeight="1">
      <c r="C36" t="s">
        <v>495</v>
      </c>
      <c r="D36" s="105">
        <v>1065.232</v>
      </c>
    </row>
    <row r="37" spans="3:4" ht="12.75" customHeight="1">
      <c r="C37" t="s">
        <v>412</v>
      </c>
      <c r="D37" t="s">
        <v>400</v>
      </c>
    </row>
    <row r="38" spans="3:4" ht="12.75" customHeight="1">
      <c r="C38" t="s">
        <v>431</v>
      </c>
      <c r="D38" t="s">
        <v>400</v>
      </c>
    </row>
    <row r="39" spans="3:4" ht="12.75" customHeight="1">
      <c r="C39" t="s">
        <v>414</v>
      </c>
      <c r="D39" t="s">
        <v>400</v>
      </c>
    </row>
    <row r="40" spans="3:4" ht="12.75" customHeight="1">
      <c r="C40" t="s">
        <v>415</v>
      </c>
      <c r="D40" s="141" t="s">
        <v>521</v>
      </c>
    </row>
    <row r="41" ht="12.75" customHeight="1">
      <c r="C41" t="s">
        <v>462</v>
      </c>
    </row>
    <row r="42" spans="3:5" ht="12.75" customHeight="1">
      <c r="C42" t="s">
        <v>417</v>
      </c>
      <c r="D42" t="s">
        <v>418</v>
      </c>
      <c r="E42" t="s">
        <v>419</v>
      </c>
    </row>
    <row r="43" spans="3:5" ht="12.75" customHeight="1">
      <c r="C43" t="s">
        <v>496</v>
      </c>
      <c r="D43" s="60" t="s">
        <v>400</v>
      </c>
      <c r="E43" s="60" t="s">
        <v>400</v>
      </c>
    </row>
    <row r="44" spans="3:7" ht="12.75" customHeight="1">
      <c r="C44" s="132" t="s">
        <v>421</v>
      </c>
      <c r="D44" s="132"/>
      <c r="E44" s="132"/>
      <c r="F44" s="132"/>
      <c r="G44" s="132"/>
    </row>
    <row r="45" ht="12.75" customHeight="1"/>
    <row r="46" ht="12.75" customHeight="1">
      <c r="C46" t="s">
        <v>422</v>
      </c>
    </row>
    <row r="48" ht="12.75">
      <c r="E48" s="35"/>
    </row>
    <row r="49" ht="12.75">
      <c r="E49" s="35"/>
    </row>
    <row r="50" ht="12.75">
      <c r="E50" s="35"/>
    </row>
    <row r="51" ht="12.75">
      <c r="E51" s="35"/>
    </row>
    <row r="52" ht="12.75">
      <c r="E52" s="35"/>
    </row>
    <row r="53" ht="12.75">
      <c r="E53" s="35"/>
    </row>
    <row r="54" ht="12.75">
      <c r="E54" s="35"/>
    </row>
    <row r="55" ht="12.75">
      <c r="E55" s="35"/>
    </row>
    <row r="56" ht="12.75">
      <c r="E56" s="35"/>
    </row>
  </sheetData>
  <sheetProtection/>
  <mergeCells count="2">
    <mergeCell ref="C1:G1"/>
    <mergeCell ref="C44:G4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5.140625" style="0" customWidth="1"/>
    <col min="3" max="3" width="59.57421875" style="0" customWidth="1"/>
    <col min="4" max="4" width="15.57421875" style="0" customWidth="1"/>
    <col min="5" max="5" width="15.57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41" customWidth="1"/>
    <col min="12" max="12" width="15.140625" style="27" customWidth="1"/>
  </cols>
  <sheetData>
    <row r="1" spans="1:8" ht="18.75">
      <c r="A1" s="2"/>
      <c r="B1" s="2"/>
      <c r="C1" s="131" t="s">
        <v>307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308</v>
      </c>
      <c r="C9" t="s">
        <v>203</v>
      </c>
      <c r="D9" t="s">
        <v>13</v>
      </c>
      <c r="E9" s="35">
        <v>50000000</v>
      </c>
      <c r="F9" s="14">
        <v>480.6845</v>
      </c>
      <c r="G9" s="15">
        <v>0.2254</v>
      </c>
      <c r="H9" s="16">
        <v>41891</v>
      </c>
    </row>
    <row r="10" spans="1:11" ht="12.75" customHeight="1">
      <c r="A10">
        <v>2</v>
      </c>
      <c r="B10" t="s">
        <v>309</v>
      </c>
      <c r="C10" t="s">
        <v>15</v>
      </c>
      <c r="D10" t="s">
        <v>13</v>
      </c>
      <c r="E10" s="35">
        <v>50000000</v>
      </c>
      <c r="F10" s="14">
        <v>480.0565</v>
      </c>
      <c r="G10" s="15">
        <v>0.22510000000000002</v>
      </c>
      <c r="H10" s="16">
        <v>41897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69</v>
      </c>
      <c r="C11" t="s">
        <v>68</v>
      </c>
      <c r="D11" t="s">
        <v>13</v>
      </c>
      <c r="E11" s="35">
        <v>39000000</v>
      </c>
      <c r="F11" s="14">
        <v>374.85045</v>
      </c>
      <c r="G11" s="15">
        <v>0.1757</v>
      </c>
      <c r="H11" s="16">
        <v>41893</v>
      </c>
      <c r="J11" s="15" t="s">
        <v>13</v>
      </c>
      <c r="K11" s="41">
        <v>0.6262</v>
      </c>
    </row>
    <row r="12" spans="3:11" ht="12.75" customHeight="1">
      <c r="C12" s="18" t="s">
        <v>42</v>
      </c>
      <c r="D12" s="18"/>
      <c r="E12" s="36"/>
      <c r="F12" s="19">
        <f>SUM(F9:F11)</f>
        <v>1335.59145</v>
      </c>
      <c r="G12" s="20">
        <f>SUM(G9:G11)</f>
        <v>0.6262</v>
      </c>
      <c r="H12" s="21"/>
      <c r="I12" s="29"/>
      <c r="J12" s="15" t="s">
        <v>24</v>
      </c>
      <c r="K12" s="41">
        <v>0.22460000000000002</v>
      </c>
    </row>
    <row r="13" spans="6:11" ht="12.75" customHeight="1">
      <c r="F13" s="14"/>
      <c r="G13" s="15"/>
      <c r="H13" s="16"/>
      <c r="J13" s="15" t="s">
        <v>73</v>
      </c>
      <c r="K13" s="41">
        <v>0.1405</v>
      </c>
    </row>
    <row r="14" spans="3:11" ht="12.75" customHeight="1">
      <c r="C14" s="1" t="s">
        <v>43</v>
      </c>
      <c r="F14" s="14"/>
      <c r="G14" s="15"/>
      <c r="H14" s="16"/>
      <c r="J14" s="15" t="s">
        <v>26</v>
      </c>
      <c r="K14" s="41">
        <v>0.0087</v>
      </c>
    </row>
    <row r="15" spans="1:10" ht="12.75" customHeight="1">
      <c r="A15">
        <v>4</v>
      </c>
      <c r="B15" t="s">
        <v>311</v>
      </c>
      <c r="C15" t="s">
        <v>310</v>
      </c>
      <c r="D15" t="s">
        <v>24</v>
      </c>
      <c r="E15" s="35">
        <v>50000000</v>
      </c>
      <c r="F15" s="14">
        <v>479.1245</v>
      </c>
      <c r="G15" s="15">
        <v>0.22460000000000002</v>
      </c>
      <c r="H15" s="16">
        <v>41899</v>
      </c>
      <c r="J15" s="15"/>
    </row>
    <row r="16" spans="3:9" ht="12.75" customHeight="1">
      <c r="C16" s="18" t="s">
        <v>42</v>
      </c>
      <c r="D16" s="18"/>
      <c r="E16" s="36"/>
      <c r="F16" s="19">
        <f>SUM(F15:F15)</f>
        <v>479.1245</v>
      </c>
      <c r="G16" s="20">
        <f>SUM(G15:G15)</f>
        <v>0.22460000000000002</v>
      </c>
      <c r="H16" s="21"/>
      <c r="I16" s="29"/>
    </row>
    <row r="17" spans="6:8" ht="12.75" customHeight="1">
      <c r="F17" s="14"/>
      <c r="G17" s="15"/>
      <c r="H17" s="16"/>
    </row>
    <row r="18" spans="3:8" ht="12.75" customHeight="1">
      <c r="C18" s="1" t="s">
        <v>82</v>
      </c>
      <c r="F18" s="14"/>
      <c r="G18" s="15"/>
      <c r="H18" s="16"/>
    </row>
    <row r="19" spans="3:8" ht="12.75" customHeight="1">
      <c r="C19" s="1" t="s">
        <v>83</v>
      </c>
      <c r="F19" s="14"/>
      <c r="G19" s="15"/>
      <c r="H19" s="16"/>
    </row>
    <row r="20" spans="1:8" ht="12.75" customHeight="1">
      <c r="A20">
        <v>5</v>
      </c>
      <c r="B20" t="s">
        <v>93</v>
      </c>
      <c r="C20" t="s">
        <v>92</v>
      </c>
      <c r="D20" t="s">
        <v>73</v>
      </c>
      <c r="E20" s="35">
        <v>30000000</v>
      </c>
      <c r="F20" s="14">
        <v>299.7363</v>
      </c>
      <c r="G20" s="15">
        <v>0.1405</v>
      </c>
      <c r="H20" s="16">
        <v>41857</v>
      </c>
    </row>
    <row r="21" spans="3:9" ht="12.75" customHeight="1">
      <c r="C21" s="18" t="s">
        <v>42</v>
      </c>
      <c r="D21" s="18"/>
      <c r="E21" s="36"/>
      <c r="F21" s="19">
        <f>SUM(F20:F20)</f>
        <v>299.7363</v>
      </c>
      <c r="G21" s="20">
        <f>SUM(G20:G20)</f>
        <v>0.1405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60</v>
      </c>
      <c r="F23" s="14">
        <v>2.125736</v>
      </c>
      <c r="G23" s="15">
        <v>0.001</v>
      </c>
      <c r="H23" s="16"/>
    </row>
    <row r="24" spans="3:9" ht="12.75" customHeight="1">
      <c r="C24" s="18" t="s">
        <v>42</v>
      </c>
      <c r="D24" s="18"/>
      <c r="E24" s="36"/>
      <c r="F24" s="19">
        <f>SUM(F23:F23)</f>
        <v>2.125736</v>
      </c>
      <c r="G24" s="20">
        <f>SUM(G23:G23)</f>
        <v>0.001</v>
      </c>
      <c r="H24" s="21"/>
      <c r="I24" s="29"/>
    </row>
    <row r="25" spans="6:8" ht="12.75" customHeight="1">
      <c r="F25" s="14"/>
      <c r="G25" s="15"/>
      <c r="H25" s="16"/>
    </row>
    <row r="26" spans="3:8" ht="12.75" customHeight="1">
      <c r="C26" s="1" t="s">
        <v>61</v>
      </c>
      <c r="F26" s="14"/>
      <c r="G26" s="15"/>
      <c r="H26" s="16"/>
    </row>
    <row r="27" spans="3:8" ht="12.75" customHeight="1">
      <c r="C27" s="1" t="s">
        <v>62</v>
      </c>
      <c r="F27" s="14">
        <v>16.293574</v>
      </c>
      <c r="G27" s="15">
        <v>0.0077</v>
      </c>
      <c r="H27" s="16"/>
    </row>
    <row r="28" spans="3:9" ht="12.75" customHeight="1">
      <c r="C28" s="18" t="s">
        <v>42</v>
      </c>
      <c r="D28" s="18"/>
      <c r="E28" s="36"/>
      <c r="F28" s="19">
        <f>SUM(F27:F27)</f>
        <v>16.293574</v>
      </c>
      <c r="G28" s="20">
        <f>SUM(G27:G27)</f>
        <v>0.0077</v>
      </c>
      <c r="H28" s="21"/>
      <c r="I28" s="29"/>
    </row>
    <row r="29" spans="3:9" ht="12.75" customHeight="1">
      <c r="C29" s="22" t="s">
        <v>63</v>
      </c>
      <c r="D29" s="22"/>
      <c r="E29" s="37"/>
      <c r="F29" s="23">
        <f>SUM(F12,F16,F21,F24,F28)</f>
        <v>2132.8715599999996</v>
      </c>
      <c r="G29" s="24">
        <f>SUM(G12,G16,G21,G24,G28)</f>
        <v>1</v>
      </c>
      <c r="H29" s="25"/>
      <c r="I29" s="30"/>
    </row>
    <row r="30" ht="12.75" customHeight="1"/>
    <row r="31" ht="12.75" customHeight="1">
      <c r="C31" s="1" t="s">
        <v>394</v>
      </c>
    </row>
    <row r="32" ht="12.75" customHeight="1">
      <c r="C32" s="1" t="s">
        <v>395</v>
      </c>
    </row>
    <row r="33" ht="12.75" customHeight="1">
      <c r="C33" s="1"/>
    </row>
    <row r="34" ht="12.75" customHeight="1"/>
    <row r="35" spans="3:11" ht="12.75" customHeight="1">
      <c r="C35" s="1" t="s">
        <v>398</v>
      </c>
      <c r="E35"/>
      <c r="K35" s="15"/>
    </row>
    <row r="36" spans="3:11" ht="12.75" customHeight="1">
      <c r="C36" s="60" t="s">
        <v>399</v>
      </c>
      <c r="D36" t="s">
        <v>400</v>
      </c>
      <c r="E36"/>
      <c r="K36" s="15"/>
    </row>
    <row r="37" spans="3:11" ht="12.75" customHeight="1">
      <c r="C37" s="44" t="s">
        <v>498</v>
      </c>
      <c r="E37"/>
      <c r="K37" s="15"/>
    </row>
    <row r="38" spans="3:11" ht="12.75" customHeight="1">
      <c r="C38" t="s">
        <v>493</v>
      </c>
      <c r="D38" s="105">
        <v>1045.2746</v>
      </c>
      <c r="E38"/>
      <c r="K38" s="15"/>
    </row>
    <row r="39" spans="3:11" ht="12.75" customHeight="1">
      <c r="C39" t="s">
        <v>495</v>
      </c>
      <c r="D39" s="105">
        <v>1047.7116</v>
      </c>
      <c r="E39"/>
      <c r="K39" s="15"/>
    </row>
    <row r="40" spans="3:11" ht="12.75" customHeight="1">
      <c r="C40" s="46" t="s">
        <v>499</v>
      </c>
      <c r="E40"/>
      <c r="K40" s="15"/>
    </row>
    <row r="41" spans="3:11" ht="12.75" customHeight="1">
      <c r="C41" t="s">
        <v>493</v>
      </c>
      <c r="D41" s="105">
        <v>1056.8001</v>
      </c>
      <c r="E41"/>
      <c r="K41" s="15"/>
    </row>
    <row r="42" spans="3:11" ht="12.75" customHeight="1">
      <c r="C42" t="s">
        <v>495</v>
      </c>
      <c r="D42" s="105">
        <v>1059.7139</v>
      </c>
      <c r="E42"/>
      <c r="K42" s="15"/>
    </row>
    <row r="43" spans="3:11" ht="12.75" customHeight="1">
      <c r="C43" t="s">
        <v>412</v>
      </c>
      <c r="D43" t="s">
        <v>400</v>
      </c>
      <c r="E43"/>
      <c r="K43" s="15"/>
    </row>
    <row r="44" spans="3:11" ht="12.75" customHeight="1">
      <c r="C44" t="s">
        <v>431</v>
      </c>
      <c r="D44" t="s">
        <v>400</v>
      </c>
      <c r="E44"/>
      <c r="K44" s="15"/>
    </row>
    <row r="45" spans="3:11" ht="12.75" customHeight="1">
      <c r="C45" t="s">
        <v>414</v>
      </c>
      <c r="D45" t="s">
        <v>400</v>
      </c>
      <c r="E45"/>
      <c r="K45" s="15"/>
    </row>
    <row r="46" spans="3:11" ht="12.75" customHeight="1">
      <c r="C46" t="s">
        <v>415</v>
      </c>
      <c r="D46" s="141" t="s">
        <v>522</v>
      </c>
      <c r="E46"/>
      <c r="K46" s="15"/>
    </row>
    <row r="47" spans="3:11" ht="12.75" customHeight="1">
      <c r="C47" t="s">
        <v>462</v>
      </c>
      <c r="E47"/>
      <c r="K47" s="15"/>
    </row>
    <row r="48" spans="3:11" ht="12.75" customHeight="1">
      <c r="C48" t="s">
        <v>417</v>
      </c>
      <c r="D48" t="s">
        <v>418</v>
      </c>
      <c r="E48" t="s">
        <v>419</v>
      </c>
      <c r="K48" s="15"/>
    </row>
    <row r="49" spans="3:11" ht="12.75" customHeight="1">
      <c r="C49" t="s">
        <v>496</v>
      </c>
      <c r="D49" s="60" t="s">
        <v>400</v>
      </c>
      <c r="E49" s="60" t="s">
        <v>400</v>
      </c>
      <c r="K49" s="15"/>
    </row>
    <row r="50" spans="3:11" ht="12.75" customHeight="1">
      <c r="C50" s="132" t="s">
        <v>421</v>
      </c>
      <c r="D50" s="132"/>
      <c r="E50" s="132"/>
      <c r="F50" s="132"/>
      <c r="G50" s="132"/>
      <c r="K50" s="15"/>
    </row>
    <row r="51" spans="5:11" ht="12.75" customHeight="1">
      <c r="E51"/>
      <c r="K51" s="15"/>
    </row>
    <row r="52" spans="3:11" ht="12.75" customHeight="1">
      <c r="C52" t="s">
        <v>422</v>
      </c>
      <c r="E52"/>
      <c r="K52" s="15"/>
    </row>
    <row r="53" ht="12.75" customHeight="1">
      <c r="K53" s="15"/>
    </row>
    <row r="54" ht="12.75" customHeight="1">
      <c r="K54" s="15"/>
    </row>
    <row r="55" ht="12.75">
      <c r="K55" s="15"/>
    </row>
    <row r="56" ht="12.75">
      <c r="K56" s="15"/>
    </row>
    <row r="57" ht="12.75">
      <c r="K57" s="15"/>
    </row>
    <row r="58" ht="12.75">
      <c r="K58" s="15"/>
    </row>
    <row r="59" ht="12.75">
      <c r="K59" s="15"/>
    </row>
    <row r="60" ht="12.75">
      <c r="K60" s="15"/>
    </row>
    <row r="61" ht="12.75">
      <c r="K61" s="15"/>
    </row>
    <row r="62" ht="12.75">
      <c r="K62" s="15"/>
    </row>
    <row r="63" ht="12.75">
      <c r="K63" s="15"/>
    </row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82">
      <selection activeCell="B2" sqref="B2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59.28125" style="0" customWidth="1"/>
    <col min="4" max="4" width="31.7109375" style="0" customWidth="1"/>
    <col min="5" max="5" width="22.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41" customWidth="1"/>
    <col min="12" max="12" width="15.00390625" style="27" customWidth="1"/>
  </cols>
  <sheetData>
    <row r="1" spans="1:8" ht="18.75">
      <c r="A1" s="2"/>
      <c r="B1" s="2"/>
      <c r="C1" s="131" t="s">
        <v>312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8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95</v>
      </c>
      <c r="F7" s="14"/>
      <c r="G7" s="15"/>
      <c r="H7" s="16"/>
    </row>
    <row r="8" spans="3:8" ht="12.75" customHeight="1">
      <c r="C8" s="1" t="s">
        <v>83</v>
      </c>
      <c r="F8" s="14"/>
      <c r="G8" s="15"/>
      <c r="H8" s="16"/>
    </row>
    <row r="9" spans="1:8" ht="12.75" customHeight="1">
      <c r="A9">
        <v>1</v>
      </c>
      <c r="B9" t="s">
        <v>314</v>
      </c>
      <c r="C9" t="s">
        <v>313</v>
      </c>
      <c r="D9" t="s">
        <v>97</v>
      </c>
      <c r="E9" s="35">
        <v>29900</v>
      </c>
      <c r="F9" s="14">
        <v>191.2703</v>
      </c>
      <c r="G9" s="15">
        <v>0.026600000000000002</v>
      </c>
      <c r="H9" s="16"/>
    </row>
    <row r="10" spans="1:11" ht="12.75" customHeight="1">
      <c r="A10">
        <v>2</v>
      </c>
      <c r="B10" t="s">
        <v>317</v>
      </c>
      <c r="C10" t="s">
        <v>315</v>
      </c>
      <c r="D10" t="s">
        <v>316</v>
      </c>
      <c r="E10" s="35">
        <v>60000</v>
      </c>
      <c r="F10" s="14">
        <v>153.33</v>
      </c>
      <c r="G10" s="15">
        <v>0.0213</v>
      </c>
      <c r="H10" s="16"/>
      <c r="J10" s="17" t="s">
        <v>16</v>
      </c>
      <c r="K10" s="42" t="s">
        <v>17</v>
      </c>
    </row>
    <row r="11" spans="1:11" ht="12.75" customHeight="1">
      <c r="A11">
        <v>3</v>
      </c>
      <c r="B11" t="s">
        <v>174</v>
      </c>
      <c r="C11" t="s">
        <v>173</v>
      </c>
      <c r="D11" t="s">
        <v>121</v>
      </c>
      <c r="E11" s="35">
        <v>47213</v>
      </c>
      <c r="F11" s="14">
        <v>144.991123</v>
      </c>
      <c r="G11" s="15">
        <v>0.020099999999999996</v>
      </c>
      <c r="H11" s="16"/>
      <c r="J11" s="15" t="s">
        <v>13</v>
      </c>
      <c r="K11" s="41">
        <v>0.332</v>
      </c>
    </row>
    <row r="12" spans="1:11" ht="12.75" customHeight="1">
      <c r="A12">
        <v>4</v>
      </c>
      <c r="B12" t="s">
        <v>319</v>
      </c>
      <c r="C12" t="s">
        <v>318</v>
      </c>
      <c r="D12" t="s">
        <v>103</v>
      </c>
      <c r="E12" s="35">
        <v>93000</v>
      </c>
      <c r="F12" s="14">
        <v>139.965</v>
      </c>
      <c r="G12" s="15">
        <v>0.0194</v>
      </c>
      <c r="H12" s="16"/>
      <c r="J12" s="15" t="s">
        <v>111</v>
      </c>
      <c r="K12" s="41">
        <v>0.0849</v>
      </c>
    </row>
    <row r="13" spans="1:11" ht="12.75" customHeight="1">
      <c r="A13">
        <v>5</v>
      </c>
      <c r="B13" t="s">
        <v>321</v>
      </c>
      <c r="C13" t="s">
        <v>320</v>
      </c>
      <c r="D13" t="s">
        <v>97</v>
      </c>
      <c r="E13" s="35">
        <v>93004</v>
      </c>
      <c r="F13" s="14">
        <v>139.552502</v>
      </c>
      <c r="G13" s="15">
        <v>0.0194</v>
      </c>
      <c r="H13" s="16"/>
      <c r="J13" s="15" t="s">
        <v>97</v>
      </c>
      <c r="K13" s="41">
        <v>0.0786</v>
      </c>
    </row>
    <row r="14" spans="1:11" ht="12.75" customHeight="1">
      <c r="A14">
        <v>6</v>
      </c>
      <c r="B14" t="s">
        <v>151</v>
      </c>
      <c r="C14" t="s">
        <v>150</v>
      </c>
      <c r="D14" t="s">
        <v>97</v>
      </c>
      <c r="E14" s="35">
        <v>5000</v>
      </c>
      <c r="F14" s="14">
        <v>132.3725</v>
      </c>
      <c r="G14" s="15">
        <v>0.0184</v>
      </c>
      <c r="H14" s="16"/>
      <c r="J14" s="15" t="s">
        <v>103</v>
      </c>
      <c r="K14" s="41">
        <v>0.07150000000000001</v>
      </c>
    </row>
    <row r="15" spans="1:11" ht="12.75" customHeight="1">
      <c r="A15">
        <v>7</v>
      </c>
      <c r="B15" t="s">
        <v>323</v>
      </c>
      <c r="C15" t="s">
        <v>322</v>
      </c>
      <c r="D15" t="s">
        <v>316</v>
      </c>
      <c r="E15" s="35">
        <v>100000</v>
      </c>
      <c r="F15" s="14">
        <v>121.15</v>
      </c>
      <c r="G15" s="15">
        <v>0.0168</v>
      </c>
      <c r="H15" s="16"/>
      <c r="J15" s="15" t="s">
        <v>316</v>
      </c>
      <c r="K15" s="41">
        <v>0.0381</v>
      </c>
    </row>
    <row r="16" spans="1:11" ht="12.75" customHeight="1">
      <c r="A16">
        <v>8</v>
      </c>
      <c r="B16" t="s">
        <v>170</v>
      </c>
      <c r="C16" t="s">
        <v>169</v>
      </c>
      <c r="D16" t="s">
        <v>111</v>
      </c>
      <c r="E16" s="35">
        <v>41971</v>
      </c>
      <c r="F16" s="14">
        <v>119.638336</v>
      </c>
      <c r="G16" s="15">
        <v>0.0166</v>
      </c>
      <c r="H16" s="16"/>
      <c r="J16" s="15" t="s">
        <v>121</v>
      </c>
      <c r="K16" s="41">
        <v>0.0331</v>
      </c>
    </row>
    <row r="17" spans="1:11" ht="12.75" customHeight="1">
      <c r="A17">
        <v>9</v>
      </c>
      <c r="B17" t="s">
        <v>186</v>
      </c>
      <c r="C17" t="s">
        <v>185</v>
      </c>
      <c r="D17" t="s">
        <v>142</v>
      </c>
      <c r="E17" s="35">
        <v>3914</v>
      </c>
      <c r="F17" s="14">
        <v>119.126504</v>
      </c>
      <c r="G17" s="15">
        <v>0.0165</v>
      </c>
      <c r="H17" s="16"/>
      <c r="J17" s="15" t="s">
        <v>142</v>
      </c>
      <c r="K17" s="41">
        <v>0.0275</v>
      </c>
    </row>
    <row r="18" spans="1:11" ht="12.75" customHeight="1">
      <c r="A18">
        <v>10</v>
      </c>
      <c r="B18" t="s">
        <v>325</v>
      </c>
      <c r="C18" t="s">
        <v>324</v>
      </c>
      <c r="D18" t="s">
        <v>124</v>
      </c>
      <c r="E18" s="35">
        <v>87000</v>
      </c>
      <c r="F18" s="14">
        <v>114.753</v>
      </c>
      <c r="G18" s="15">
        <v>0.0159</v>
      </c>
      <c r="H18" s="16"/>
      <c r="J18" s="15" t="s">
        <v>108</v>
      </c>
      <c r="K18" s="41">
        <v>0.025</v>
      </c>
    </row>
    <row r="19" spans="1:11" ht="12.75" customHeight="1">
      <c r="A19">
        <v>11</v>
      </c>
      <c r="B19" t="s">
        <v>153</v>
      </c>
      <c r="C19" t="s">
        <v>152</v>
      </c>
      <c r="D19" t="s">
        <v>111</v>
      </c>
      <c r="E19" s="35">
        <v>11371</v>
      </c>
      <c r="F19" s="14">
        <v>106.108487</v>
      </c>
      <c r="G19" s="15">
        <v>0.0147</v>
      </c>
      <c r="H19" s="16"/>
      <c r="J19" s="15" t="s">
        <v>326</v>
      </c>
      <c r="K19" s="41">
        <v>0.024</v>
      </c>
    </row>
    <row r="20" spans="1:11" ht="12.75" customHeight="1">
      <c r="A20">
        <v>12</v>
      </c>
      <c r="B20" t="s">
        <v>329</v>
      </c>
      <c r="C20" t="s">
        <v>327</v>
      </c>
      <c r="D20" t="s">
        <v>111</v>
      </c>
      <c r="E20" s="35">
        <v>23000</v>
      </c>
      <c r="F20" s="14">
        <v>105.271</v>
      </c>
      <c r="G20" s="15">
        <v>0.0146</v>
      </c>
      <c r="H20" s="16"/>
      <c r="J20" s="15" t="s">
        <v>328</v>
      </c>
      <c r="K20" s="41">
        <v>0.0208</v>
      </c>
    </row>
    <row r="21" spans="1:11" ht="12.75" customHeight="1">
      <c r="A21">
        <v>13</v>
      </c>
      <c r="B21" t="s">
        <v>332</v>
      </c>
      <c r="C21" t="s">
        <v>330</v>
      </c>
      <c r="D21" t="s">
        <v>331</v>
      </c>
      <c r="E21" s="35">
        <v>30000</v>
      </c>
      <c r="F21" s="14">
        <v>103.77</v>
      </c>
      <c r="G21" s="15">
        <v>0.0144</v>
      </c>
      <c r="H21" s="16"/>
      <c r="J21" s="15" t="s">
        <v>127</v>
      </c>
      <c r="K21" s="41">
        <v>0.0172</v>
      </c>
    </row>
    <row r="22" spans="1:11" ht="12.75" customHeight="1">
      <c r="A22">
        <v>14</v>
      </c>
      <c r="B22" t="s">
        <v>149</v>
      </c>
      <c r="C22" t="s">
        <v>148</v>
      </c>
      <c r="D22" t="s">
        <v>108</v>
      </c>
      <c r="E22" s="35">
        <v>84000</v>
      </c>
      <c r="F22" s="14">
        <v>102.69</v>
      </c>
      <c r="G22" s="15">
        <v>0.0143</v>
      </c>
      <c r="H22" s="16"/>
      <c r="J22" s="15" t="s">
        <v>106</v>
      </c>
      <c r="K22" s="41">
        <v>0.0171</v>
      </c>
    </row>
    <row r="23" spans="1:11" ht="12.75" customHeight="1">
      <c r="A23">
        <v>15</v>
      </c>
      <c r="B23" t="s">
        <v>334</v>
      </c>
      <c r="C23" t="s">
        <v>333</v>
      </c>
      <c r="D23" t="s">
        <v>103</v>
      </c>
      <c r="E23" s="35">
        <v>16500</v>
      </c>
      <c r="F23" s="14">
        <v>102.234</v>
      </c>
      <c r="G23" s="15">
        <v>0.014199999999999999</v>
      </c>
      <c r="H23" s="16"/>
      <c r="J23" s="15" t="s">
        <v>124</v>
      </c>
      <c r="K23" s="41">
        <v>0.0159</v>
      </c>
    </row>
    <row r="24" spans="1:11" ht="12.75" customHeight="1">
      <c r="A24">
        <v>16</v>
      </c>
      <c r="B24" t="s">
        <v>336</v>
      </c>
      <c r="C24" t="s">
        <v>335</v>
      </c>
      <c r="D24" t="s">
        <v>97</v>
      </c>
      <c r="E24" s="35">
        <v>70000</v>
      </c>
      <c r="F24" s="14">
        <v>101.955</v>
      </c>
      <c r="G24" s="15">
        <v>0.014199999999999999</v>
      </c>
      <c r="H24" s="16"/>
      <c r="J24" s="15" t="s">
        <v>331</v>
      </c>
      <c r="K24" s="41">
        <v>0.0144</v>
      </c>
    </row>
    <row r="25" spans="1:11" ht="12.75" customHeight="1">
      <c r="A25">
        <v>17</v>
      </c>
      <c r="B25" t="s">
        <v>161</v>
      </c>
      <c r="C25" t="s">
        <v>160</v>
      </c>
      <c r="D25" t="s">
        <v>103</v>
      </c>
      <c r="E25" s="35">
        <v>5000</v>
      </c>
      <c r="F25" s="14">
        <v>89.7675</v>
      </c>
      <c r="G25" s="15">
        <v>0.0125</v>
      </c>
      <c r="H25" s="16"/>
      <c r="J25" s="15" t="s">
        <v>337</v>
      </c>
      <c r="K25" s="41">
        <v>0.0128</v>
      </c>
    </row>
    <row r="26" spans="1:11" ht="12.75" customHeight="1">
      <c r="A26">
        <v>18</v>
      </c>
      <c r="B26" t="s">
        <v>339</v>
      </c>
      <c r="C26" t="s">
        <v>338</v>
      </c>
      <c r="D26" t="s">
        <v>328</v>
      </c>
      <c r="E26" s="35">
        <v>20000</v>
      </c>
      <c r="F26" s="14">
        <v>84.36</v>
      </c>
      <c r="G26" s="15">
        <v>0.011699999999999999</v>
      </c>
      <c r="H26" s="16"/>
      <c r="J26" s="15" t="s">
        <v>136</v>
      </c>
      <c r="K26" s="41">
        <v>0.011000000000000001</v>
      </c>
    </row>
    <row r="27" spans="1:11" ht="12.75" customHeight="1">
      <c r="A27">
        <v>19</v>
      </c>
      <c r="B27" t="s">
        <v>342</v>
      </c>
      <c r="C27" t="s">
        <v>340</v>
      </c>
      <c r="D27" t="s">
        <v>127</v>
      </c>
      <c r="E27" s="35">
        <v>72000</v>
      </c>
      <c r="F27" s="14">
        <v>80.424</v>
      </c>
      <c r="G27" s="15">
        <v>0.011200000000000002</v>
      </c>
      <c r="H27" s="16"/>
      <c r="J27" s="15" t="s">
        <v>341</v>
      </c>
      <c r="K27" s="41">
        <v>0.0101</v>
      </c>
    </row>
    <row r="28" spans="1:11" ht="12.75" customHeight="1">
      <c r="A28">
        <v>20</v>
      </c>
      <c r="B28" t="s">
        <v>344</v>
      </c>
      <c r="C28" t="s">
        <v>343</v>
      </c>
      <c r="D28" t="s">
        <v>142</v>
      </c>
      <c r="E28" s="35">
        <v>8500</v>
      </c>
      <c r="F28" s="14">
        <v>79.3815</v>
      </c>
      <c r="G28" s="15">
        <v>0.011000000000000001</v>
      </c>
      <c r="H28" s="16"/>
      <c r="J28" s="15" t="s">
        <v>114</v>
      </c>
      <c r="K28" s="41">
        <v>0.0101</v>
      </c>
    </row>
    <row r="29" spans="1:11" ht="12.75" customHeight="1">
      <c r="A29">
        <v>21</v>
      </c>
      <c r="B29" t="s">
        <v>347</v>
      </c>
      <c r="C29" t="s">
        <v>345</v>
      </c>
      <c r="D29" t="s">
        <v>136</v>
      </c>
      <c r="E29" s="35">
        <v>49297</v>
      </c>
      <c r="F29" s="14">
        <v>79.072388</v>
      </c>
      <c r="G29" s="15">
        <v>0.011000000000000001</v>
      </c>
      <c r="H29" s="16"/>
      <c r="J29" s="15" t="s">
        <v>346</v>
      </c>
      <c r="K29" s="41">
        <v>0.0097</v>
      </c>
    </row>
    <row r="30" spans="1:11" ht="12.75" customHeight="1">
      <c r="A30">
        <v>22</v>
      </c>
      <c r="B30" t="s">
        <v>350</v>
      </c>
      <c r="C30" t="s">
        <v>348</v>
      </c>
      <c r="D30" t="s">
        <v>337</v>
      </c>
      <c r="E30" s="35">
        <v>75000</v>
      </c>
      <c r="F30" s="14">
        <v>77.2875</v>
      </c>
      <c r="G30" s="15">
        <v>0.010700000000000001</v>
      </c>
      <c r="H30" s="16"/>
      <c r="J30" s="15" t="s">
        <v>349</v>
      </c>
      <c r="K30" s="41">
        <v>0.0078000000000000005</v>
      </c>
    </row>
    <row r="31" spans="1:11" ht="12.75" customHeight="1">
      <c r="A31">
        <v>23</v>
      </c>
      <c r="B31" t="s">
        <v>353</v>
      </c>
      <c r="C31" t="s">
        <v>351</v>
      </c>
      <c r="D31" t="s">
        <v>108</v>
      </c>
      <c r="E31" s="35">
        <v>30540</v>
      </c>
      <c r="F31" s="14">
        <v>76.9608</v>
      </c>
      <c r="G31" s="15">
        <v>0.010700000000000001</v>
      </c>
      <c r="H31" s="16"/>
      <c r="J31" s="15" t="s">
        <v>352</v>
      </c>
      <c r="K31" s="41">
        <v>0.0069</v>
      </c>
    </row>
    <row r="32" spans="1:11" ht="12.75" customHeight="1">
      <c r="A32">
        <v>24</v>
      </c>
      <c r="B32" t="s">
        <v>356</v>
      </c>
      <c r="C32" t="s">
        <v>354</v>
      </c>
      <c r="D32" t="s">
        <v>326</v>
      </c>
      <c r="E32" s="35">
        <v>44000</v>
      </c>
      <c r="F32" s="14">
        <v>72.93</v>
      </c>
      <c r="G32" s="15">
        <v>0.0101</v>
      </c>
      <c r="H32" s="16"/>
      <c r="J32" s="15" t="s">
        <v>355</v>
      </c>
      <c r="K32" s="41">
        <v>0.0059</v>
      </c>
    </row>
    <row r="33" spans="1:11" ht="12.75" customHeight="1">
      <c r="A33">
        <v>25</v>
      </c>
      <c r="B33" t="s">
        <v>358</v>
      </c>
      <c r="C33" t="s">
        <v>357</v>
      </c>
      <c r="D33" t="s">
        <v>341</v>
      </c>
      <c r="E33" s="35">
        <v>45000</v>
      </c>
      <c r="F33" s="14">
        <v>72.5625</v>
      </c>
      <c r="G33" s="15">
        <v>0.0101</v>
      </c>
      <c r="H33" s="16"/>
      <c r="J33" s="15" t="s">
        <v>26</v>
      </c>
      <c r="K33" s="41">
        <v>0.12560000000000002</v>
      </c>
    </row>
    <row r="34" spans="1:10" ht="12.75" customHeight="1">
      <c r="A34">
        <v>26</v>
      </c>
      <c r="B34" t="s">
        <v>168</v>
      </c>
      <c r="C34" t="s">
        <v>167</v>
      </c>
      <c r="D34" t="s">
        <v>114</v>
      </c>
      <c r="E34" s="35">
        <v>45000</v>
      </c>
      <c r="F34" s="14">
        <v>72.405</v>
      </c>
      <c r="G34" s="15">
        <v>0.0101</v>
      </c>
      <c r="H34" s="16"/>
      <c r="J34" s="15"/>
    </row>
    <row r="35" spans="1:8" ht="12.75" customHeight="1">
      <c r="A35">
        <v>27</v>
      </c>
      <c r="B35" t="s">
        <v>360</v>
      </c>
      <c r="C35" t="s">
        <v>359</v>
      </c>
      <c r="D35" t="s">
        <v>346</v>
      </c>
      <c r="E35" s="35">
        <v>6800</v>
      </c>
      <c r="F35" s="14">
        <v>69.921</v>
      </c>
      <c r="G35" s="15">
        <v>0.0097</v>
      </c>
      <c r="H35" s="16"/>
    </row>
    <row r="36" spans="1:8" ht="12.75" customHeight="1">
      <c r="A36">
        <v>28</v>
      </c>
      <c r="B36" t="s">
        <v>362</v>
      </c>
      <c r="C36" t="s">
        <v>361</v>
      </c>
      <c r="D36" t="s">
        <v>326</v>
      </c>
      <c r="E36" s="35">
        <v>60000</v>
      </c>
      <c r="F36" s="14">
        <v>69.57</v>
      </c>
      <c r="G36" s="15">
        <v>0.0097</v>
      </c>
      <c r="H36" s="16"/>
    </row>
    <row r="37" spans="1:8" ht="12.75" customHeight="1">
      <c r="A37">
        <v>29</v>
      </c>
      <c r="B37" t="s">
        <v>364</v>
      </c>
      <c r="C37" t="s">
        <v>363</v>
      </c>
      <c r="D37" t="s">
        <v>106</v>
      </c>
      <c r="E37" s="35">
        <v>30000</v>
      </c>
      <c r="F37" s="14">
        <v>68.55</v>
      </c>
      <c r="G37" s="15">
        <v>0.0095</v>
      </c>
      <c r="H37" s="16"/>
    </row>
    <row r="38" spans="1:8" ht="12.75" customHeight="1">
      <c r="A38">
        <v>30</v>
      </c>
      <c r="B38" t="s">
        <v>366</v>
      </c>
      <c r="C38" t="s">
        <v>365</v>
      </c>
      <c r="D38" t="s">
        <v>111</v>
      </c>
      <c r="E38" s="35">
        <v>5000</v>
      </c>
      <c r="F38" s="14">
        <v>68.295</v>
      </c>
      <c r="G38" s="15">
        <v>0.0095</v>
      </c>
      <c r="H38" s="16"/>
    </row>
    <row r="39" spans="1:8" ht="12.75" customHeight="1">
      <c r="A39">
        <v>31</v>
      </c>
      <c r="B39" t="s">
        <v>147</v>
      </c>
      <c r="C39" t="s">
        <v>146</v>
      </c>
      <c r="D39" t="s">
        <v>111</v>
      </c>
      <c r="E39" s="35">
        <v>2580</v>
      </c>
      <c r="F39" s="14">
        <v>66.14862</v>
      </c>
      <c r="G39" s="15">
        <v>0.0092</v>
      </c>
      <c r="H39" s="16"/>
    </row>
    <row r="40" spans="1:8" ht="12.75" customHeight="1">
      <c r="A40">
        <v>32</v>
      </c>
      <c r="B40" t="s">
        <v>368</v>
      </c>
      <c r="C40" t="s">
        <v>367</v>
      </c>
      <c r="D40" t="s">
        <v>328</v>
      </c>
      <c r="E40" s="35">
        <v>100000</v>
      </c>
      <c r="F40" s="14">
        <v>65.45</v>
      </c>
      <c r="G40" s="15">
        <v>0.0091</v>
      </c>
      <c r="H40" s="16"/>
    </row>
    <row r="41" spans="1:8" ht="12.75" customHeight="1">
      <c r="A41">
        <v>33</v>
      </c>
      <c r="B41" t="s">
        <v>370</v>
      </c>
      <c r="C41" t="s">
        <v>369</v>
      </c>
      <c r="D41" t="s">
        <v>103</v>
      </c>
      <c r="E41" s="35">
        <v>16000</v>
      </c>
      <c r="F41" s="14">
        <v>64.64</v>
      </c>
      <c r="G41" s="15">
        <v>0.009000000000000001</v>
      </c>
      <c r="H41" s="16"/>
    </row>
    <row r="42" spans="1:8" ht="12.75" customHeight="1">
      <c r="A42">
        <v>34</v>
      </c>
      <c r="B42" t="s">
        <v>155</v>
      </c>
      <c r="C42" t="s">
        <v>154</v>
      </c>
      <c r="D42" t="s">
        <v>121</v>
      </c>
      <c r="E42" s="35">
        <v>46000</v>
      </c>
      <c r="F42" s="14">
        <v>63.227</v>
      </c>
      <c r="G42" s="15">
        <v>0.0088</v>
      </c>
      <c r="H42" s="16"/>
    </row>
    <row r="43" spans="1:8" ht="12.75" customHeight="1">
      <c r="A43">
        <v>35</v>
      </c>
      <c r="B43" t="s">
        <v>372</v>
      </c>
      <c r="C43" t="s">
        <v>371</v>
      </c>
      <c r="D43" t="s">
        <v>103</v>
      </c>
      <c r="E43" s="35">
        <v>4500</v>
      </c>
      <c r="F43" s="14">
        <v>62.49825</v>
      </c>
      <c r="G43" s="15">
        <v>0.0087</v>
      </c>
      <c r="H43" s="16"/>
    </row>
    <row r="44" spans="1:8" ht="12.75" customHeight="1">
      <c r="A44">
        <v>36</v>
      </c>
      <c r="B44" t="s">
        <v>128</v>
      </c>
      <c r="C44" t="s">
        <v>126</v>
      </c>
      <c r="D44" t="s">
        <v>111</v>
      </c>
      <c r="E44" s="35">
        <v>15000</v>
      </c>
      <c r="F44" s="14">
        <v>57.42</v>
      </c>
      <c r="G44" s="15">
        <v>0.008</v>
      </c>
      <c r="H44" s="16"/>
    </row>
    <row r="45" spans="1:8" ht="12.75" customHeight="1">
      <c r="A45">
        <v>37</v>
      </c>
      <c r="B45" t="s">
        <v>374</v>
      </c>
      <c r="C45" t="s">
        <v>373</v>
      </c>
      <c r="D45" t="s">
        <v>349</v>
      </c>
      <c r="E45" s="35">
        <v>16000</v>
      </c>
      <c r="F45" s="14">
        <v>56.52</v>
      </c>
      <c r="G45" s="15">
        <v>0.0078000000000000005</v>
      </c>
      <c r="H45" s="16"/>
    </row>
    <row r="46" spans="1:8" ht="12.75" customHeight="1">
      <c r="A46">
        <v>38</v>
      </c>
      <c r="B46" t="s">
        <v>376</v>
      </c>
      <c r="C46" t="s">
        <v>375</v>
      </c>
      <c r="D46" t="s">
        <v>103</v>
      </c>
      <c r="E46" s="35">
        <v>4200</v>
      </c>
      <c r="F46" s="14">
        <v>55.4883</v>
      </c>
      <c r="G46" s="15">
        <v>0.0077</v>
      </c>
      <c r="H46" s="16"/>
    </row>
    <row r="47" spans="1:8" ht="12.75" customHeight="1">
      <c r="A47">
        <v>39</v>
      </c>
      <c r="B47" t="s">
        <v>377</v>
      </c>
      <c r="C47" t="s">
        <v>20</v>
      </c>
      <c r="D47" t="s">
        <v>106</v>
      </c>
      <c r="E47" s="35">
        <v>40000</v>
      </c>
      <c r="F47" s="14">
        <v>54.96</v>
      </c>
      <c r="G47" s="15">
        <v>0.0076</v>
      </c>
      <c r="H47" s="16"/>
    </row>
    <row r="48" spans="1:8" ht="12.75" customHeight="1">
      <c r="A48">
        <v>40</v>
      </c>
      <c r="B48" t="s">
        <v>178</v>
      </c>
      <c r="C48" t="s">
        <v>177</v>
      </c>
      <c r="D48" t="s">
        <v>111</v>
      </c>
      <c r="E48" s="35">
        <v>15000</v>
      </c>
      <c r="F48" s="14">
        <v>54.735</v>
      </c>
      <c r="G48" s="15">
        <v>0.0076</v>
      </c>
      <c r="H48" s="16"/>
    </row>
    <row r="49" spans="1:8" ht="12.75" customHeight="1">
      <c r="A49">
        <v>41</v>
      </c>
      <c r="B49" t="s">
        <v>379</v>
      </c>
      <c r="C49" t="s">
        <v>378</v>
      </c>
      <c r="D49" t="s">
        <v>352</v>
      </c>
      <c r="E49" s="35">
        <v>17923</v>
      </c>
      <c r="F49" s="14">
        <v>49.888671</v>
      </c>
      <c r="G49" s="15">
        <v>0.0069</v>
      </c>
      <c r="H49" s="16"/>
    </row>
    <row r="50" spans="1:8" ht="12.75" customHeight="1">
      <c r="A50">
        <v>42</v>
      </c>
      <c r="B50" t="s">
        <v>381</v>
      </c>
      <c r="C50" t="s">
        <v>380</v>
      </c>
      <c r="D50" t="s">
        <v>127</v>
      </c>
      <c r="E50" s="35">
        <v>20000</v>
      </c>
      <c r="F50" s="14">
        <v>43.06</v>
      </c>
      <c r="G50" s="15">
        <v>0.006</v>
      </c>
      <c r="H50" s="16"/>
    </row>
    <row r="51" spans="1:8" ht="12.75" customHeight="1">
      <c r="A51">
        <v>43</v>
      </c>
      <c r="B51" t="s">
        <v>383</v>
      </c>
      <c r="C51" t="s">
        <v>382</v>
      </c>
      <c r="D51" t="s">
        <v>355</v>
      </c>
      <c r="E51" s="35">
        <v>120000</v>
      </c>
      <c r="F51" s="14">
        <v>42.18</v>
      </c>
      <c r="G51" s="15">
        <v>0.0059</v>
      </c>
      <c r="H51" s="16"/>
    </row>
    <row r="52" spans="1:8" ht="12.75" customHeight="1">
      <c r="A52">
        <v>44</v>
      </c>
      <c r="B52" t="s">
        <v>164</v>
      </c>
      <c r="C52" t="s">
        <v>163</v>
      </c>
      <c r="D52" t="s">
        <v>111</v>
      </c>
      <c r="E52" s="35">
        <v>4000</v>
      </c>
      <c r="F52" s="14">
        <v>33.794</v>
      </c>
      <c r="G52" s="15">
        <v>0.004699999999999999</v>
      </c>
      <c r="H52" s="16"/>
    </row>
    <row r="53" spans="1:8" ht="12.75" customHeight="1">
      <c r="A53">
        <v>45</v>
      </c>
      <c r="B53" t="s">
        <v>125</v>
      </c>
      <c r="C53" t="s">
        <v>123</v>
      </c>
      <c r="D53" t="s">
        <v>121</v>
      </c>
      <c r="E53" s="35">
        <v>9500</v>
      </c>
      <c r="F53" s="14">
        <v>30.18625</v>
      </c>
      <c r="G53" s="15">
        <v>0.0042</v>
      </c>
      <c r="H53" s="16"/>
    </row>
    <row r="54" spans="1:8" ht="12.75" customHeight="1">
      <c r="A54">
        <v>46</v>
      </c>
      <c r="B54" t="s">
        <v>384</v>
      </c>
      <c r="C54" t="s">
        <v>397</v>
      </c>
      <c r="D54" t="s">
        <v>326</v>
      </c>
      <c r="E54" s="35">
        <v>16200</v>
      </c>
      <c r="F54" s="14">
        <v>18.7839</v>
      </c>
      <c r="G54" s="15">
        <v>0.0026</v>
      </c>
      <c r="H54" s="16"/>
    </row>
    <row r="55" spans="1:8" ht="12.75" customHeight="1">
      <c r="A55">
        <v>47</v>
      </c>
      <c r="B55" t="s">
        <v>386</v>
      </c>
      <c r="C55" t="s">
        <v>385</v>
      </c>
      <c r="D55" t="s">
        <v>337</v>
      </c>
      <c r="E55" s="35">
        <v>16028</v>
      </c>
      <c r="F55" s="14">
        <v>14.954124</v>
      </c>
      <c r="G55" s="15">
        <v>0.0021</v>
      </c>
      <c r="H55" s="16"/>
    </row>
    <row r="56" spans="1:8" ht="12.75" customHeight="1">
      <c r="A56">
        <v>48</v>
      </c>
      <c r="B56" t="s">
        <v>388</v>
      </c>
      <c r="C56" t="s">
        <v>387</v>
      </c>
      <c r="D56" t="s">
        <v>326</v>
      </c>
      <c r="E56" s="35">
        <v>1179</v>
      </c>
      <c r="F56" s="14">
        <v>11.441606</v>
      </c>
      <c r="G56" s="15">
        <v>0.0016</v>
      </c>
      <c r="H56" s="16"/>
    </row>
    <row r="57" spans="3:9" ht="12.75" customHeight="1">
      <c r="C57" s="18" t="s">
        <v>42</v>
      </c>
      <c r="D57" s="18"/>
      <c r="E57" s="18"/>
      <c r="F57" s="19">
        <f>SUM(F9:F56)</f>
        <v>3905.0406609999995</v>
      </c>
      <c r="G57" s="20">
        <f>SUM(G9:G56)</f>
        <v>0.5424000000000001</v>
      </c>
      <c r="H57" s="21"/>
      <c r="I57" s="29"/>
    </row>
    <row r="58" spans="6:8" ht="12.75" customHeight="1">
      <c r="F58" s="14"/>
      <c r="G58" s="15"/>
      <c r="H58" s="16"/>
    </row>
    <row r="59" spans="3:8" ht="12.75" customHeight="1">
      <c r="C59" s="1" t="s">
        <v>10</v>
      </c>
      <c r="F59" s="14"/>
      <c r="G59" s="15"/>
      <c r="H59" s="16"/>
    </row>
    <row r="60" spans="3:8" ht="12.75" customHeight="1">
      <c r="C60" s="1" t="s">
        <v>11</v>
      </c>
      <c r="F60" s="14"/>
      <c r="G60" s="15"/>
      <c r="H60" s="16"/>
    </row>
    <row r="61" spans="1:8" ht="12.75" customHeight="1">
      <c r="A61">
        <v>49</v>
      </c>
      <c r="B61" t="s">
        <v>206</v>
      </c>
      <c r="C61" t="s">
        <v>205</v>
      </c>
      <c r="D61" t="s">
        <v>13</v>
      </c>
      <c r="E61" s="35">
        <v>90000000</v>
      </c>
      <c r="F61" s="14">
        <v>891.3069</v>
      </c>
      <c r="G61" s="15">
        <v>0.12380000000000001</v>
      </c>
      <c r="H61" s="16">
        <v>41765</v>
      </c>
    </row>
    <row r="62" spans="3:9" ht="12.75" customHeight="1">
      <c r="C62" s="18" t="s">
        <v>42</v>
      </c>
      <c r="D62" s="18"/>
      <c r="E62" s="36"/>
      <c r="F62" s="19">
        <f>SUM(F61:F61)</f>
        <v>891.3069</v>
      </c>
      <c r="G62" s="20">
        <f>SUM(G61:G61)</f>
        <v>0.12380000000000001</v>
      </c>
      <c r="H62" s="21"/>
      <c r="I62" s="29"/>
    </row>
    <row r="63" spans="5:8" ht="12.75" customHeight="1">
      <c r="E63" s="35"/>
      <c r="F63" s="14"/>
      <c r="G63" s="15"/>
      <c r="H63" s="16"/>
    </row>
    <row r="64" spans="3:8" ht="12.75" customHeight="1">
      <c r="C64" s="1" t="s">
        <v>43</v>
      </c>
      <c r="E64" s="35"/>
      <c r="F64" s="14"/>
      <c r="G64" s="15"/>
      <c r="H64" s="16"/>
    </row>
    <row r="65" spans="1:8" ht="12.75" customHeight="1">
      <c r="A65">
        <v>50</v>
      </c>
      <c r="B65" t="s">
        <v>81</v>
      </c>
      <c r="C65" t="s">
        <v>80</v>
      </c>
      <c r="D65" t="s">
        <v>13</v>
      </c>
      <c r="E65" s="35">
        <v>150000000</v>
      </c>
      <c r="F65" s="14">
        <v>1499.1555</v>
      </c>
      <c r="G65" s="15">
        <v>0.2082</v>
      </c>
      <c r="H65" s="16">
        <v>41732</v>
      </c>
    </row>
    <row r="66" spans="3:9" ht="12.75" customHeight="1">
      <c r="C66" s="18" t="s">
        <v>42</v>
      </c>
      <c r="D66" s="18"/>
      <c r="E66" s="18"/>
      <c r="F66" s="19">
        <f>SUM(F65:F65)</f>
        <v>1499.1555</v>
      </c>
      <c r="G66" s="20">
        <f>SUM(G65:G65)</f>
        <v>0.2082</v>
      </c>
      <c r="H66" s="21"/>
      <c r="I66" s="29"/>
    </row>
    <row r="67" spans="6:8" ht="12.75" customHeight="1">
      <c r="F67" s="14"/>
      <c r="G67" s="15"/>
      <c r="H67" s="16"/>
    </row>
    <row r="68" spans="3:8" ht="12.75" customHeight="1">
      <c r="C68" s="1" t="s">
        <v>60</v>
      </c>
      <c r="F68" s="14">
        <v>744.775939</v>
      </c>
      <c r="G68" s="15">
        <v>0.10339999999999999</v>
      </c>
      <c r="H68" s="16"/>
    </row>
    <row r="69" spans="3:9" ht="12.75" customHeight="1">
      <c r="C69" s="18" t="s">
        <v>42</v>
      </c>
      <c r="D69" s="18"/>
      <c r="E69" s="18"/>
      <c r="F69" s="19">
        <f>SUM(F68:F68)</f>
        <v>744.775939</v>
      </c>
      <c r="G69" s="20">
        <f>SUM(G68:G68)</f>
        <v>0.10339999999999999</v>
      </c>
      <c r="H69" s="21"/>
      <c r="I69" s="29"/>
    </row>
    <row r="70" spans="6:8" ht="12.75" customHeight="1">
      <c r="F70" s="14"/>
      <c r="G70" s="15"/>
      <c r="H70" s="16"/>
    </row>
    <row r="71" spans="3:8" ht="12.75" customHeight="1">
      <c r="C71" s="1" t="s">
        <v>61</v>
      </c>
      <c r="F71" s="14"/>
      <c r="G71" s="15"/>
      <c r="H71" s="16"/>
    </row>
    <row r="72" spans="3:8" ht="12.75" customHeight="1">
      <c r="C72" s="1" t="s">
        <v>62</v>
      </c>
      <c r="F72" s="14">
        <v>160.673846</v>
      </c>
      <c r="G72" s="15">
        <v>0.0222</v>
      </c>
      <c r="H72" s="16"/>
    </row>
    <row r="73" spans="3:9" ht="12.75" customHeight="1">
      <c r="C73" s="18" t="s">
        <v>42</v>
      </c>
      <c r="D73" s="18"/>
      <c r="E73" s="18"/>
      <c r="F73" s="19">
        <f>SUM(F72:F72)</f>
        <v>160.673846</v>
      </c>
      <c r="G73" s="20">
        <f>SUM(G72:G72)</f>
        <v>0.0222</v>
      </c>
      <c r="H73" s="21"/>
      <c r="I73" s="29"/>
    </row>
    <row r="74" spans="3:9" ht="12.75" customHeight="1">
      <c r="C74" s="22" t="s">
        <v>63</v>
      </c>
      <c r="D74" s="22"/>
      <c r="E74" s="22"/>
      <c r="F74" s="23">
        <f>SUM(F57,F62,F66,F69,F73)</f>
        <v>7200.952845999999</v>
      </c>
      <c r="G74" s="24">
        <f>SUM(G57,G62,G66,G69,G73)</f>
        <v>1</v>
      </c>
      <c r="H74" s="25"/>
      <c r="I74" s="30"/>
    </row>
    <row r="75" ht="12.75" customHeight="1"/>
    <row r="76" ht="12.75" customHeight="1">
      <c r="C76" s="1" t="s">
        <v>394</v>
      </c>
    </row>
    <row r="77" ht="12.75" customHeight="1">
      <c r="C77" s="1" t="s">
        <v>395</v>
      </c>
    </row>
    <row r="78" ht="12.75" customHeight="1">
      <c r="C78" s="1" t="s">
        <v>64</v>
      </c>
    </row>
    <row r="79" ht="12.75" customHeight="1"/>
    <row r="80" ht="12.75" customHeight="1"/>
    <row r="81" ht="12.75" customHeight="1">
      <c r="C81" s="63" t="s">
        <v>398</v>
      </c>
    </row>
    <row r="82" spans="3:11" ht="12.75" customHeight="1">
      <c r="C82" s="63" t="s">
        <v>432</v>
      </c>
      <c r="D82" s="45" t="s">
        <v>400</v>
      </c>
      <c r="E82" s="63"/>
      <c r="F82" s="64"/>
      <c r="G82" s="65"/>
      <c r="H82" s="66"/>
      <c r="I82" s="63"/>
      <c r="K82" s="15"/>
    </row>
    <row r="83" spans="3:11" ht="12.75" customHeight="1">
      <c r="C83" s="44" t="s">
        <v>498</v>
      </c>
      <c r="D83" s="45"/>
      <c r="E83" s="63"/>
      <c r="F83" s="64"/>
      <c r="G83" s="65"/>
      <c r="H83" s="66"/>
      <c r="I83" s="63"/>
      <c r="K83" s="15"/>
    </row>
    <row r="84" spans="3:11" ht="12.75" customHeight="1">
      <c r="C84" s="67" t="s">
        <v>433</v>
      </c>
      <c r="D84" s="68">
        <v>10.09</v>
      </c>
      <c r="F84" s="69"/>
      <c r="G84" s="65"/>
      <c r="H84" s="66"/>
      <c r="I84" s="63"/>
      <c r="K84" s="15"/>
    </row>
    <row r="85" spans="3:11" ht="12.75" customHeight="1">
      <c r="C85" s="67" t="s">
        <v>434</v>
      </c>
      <c r="D85" s="68">
        <v>10.09</v>
      </c>
      <c r="F85" s="69"/>
      <c r="G85" s="65"/>
      <c r="H85" s="66"/>
      <c r="I85" s="63"/>
      <c r="K85" s="15"/>
    </row>
    <row r="86" spans="3:11" ht="12.75" customHeight="1">
      <c r="C86" s="67" t="s">
        <v>435</v>
      </c>
      <c r="D86" s="68">
        <v>10.1</v>
      </c>
      <c r="F86" s="69"/>
      <c r="G86" s="65"/>
      <c r="H86" s="66"/>
      <c r="I86" s="63"/>
      <c r="K86" s="15"/>
    </row>
    <row r="87" spans="3:11" ht="12.75" customHeight="1">
      <c r="C87" s="67" t="s">
        <v>436</v>
      </c>
      <c r="D87" s="68">
        <v>10.1</v>
      </c>
      <c r="F87" s="69"/>
      <c r="G87" s="65"/>
      <c r="H87" s="66"/>
      <c r="I87" s="63"/>
      <c r="K87" s="15"/>
    </row>
    <row r="88" spans="3:11" ht="12.75" customHeight="1">
      <c r="C88" s="46" t="s">
        <v>500</v>
      </c>
      <c r="D88" s="70"/>
      <c r="E88" s="70"/>
      <c r="F88" s="71"/>
      <c r="G88" s="72"/>
      <c r="H88" s="66"/>
      <c r="I88" s="70"/>
      <c r="K88" s="15"/>
    </row>
    <row r="89" spans="3:11" ht="12.75" customHeight="1">
      <c r="C89" s="67" t="s">
        <v>433</v>
      </c>
      <c r="D89" s="68">
        <v>10.48</v>
      </c>
      <c r="E89" s="70"/>
      <c r="F89" s="64"/>
      <c r="G89" s="65"/>
      <c r="H89" s="66"/>
      <c r="I89" s="63"/>
      <c r="K89" s="15"/>
    </row>
    <row r="90" spans="3:11" ht="12.75" customHeight="1">
      <c r="C90" s="67" t="s">
        <v>434</v>
      </c>
      <c r="D90" s="68">
        <v>10.48</v>
      </c>
      <c r="E90" s="70"/>
      <c r="F90" s="64"/>
      <c r="G90" s="65"/>
      <c r="H90" s="66"/>
      <c r="I90" s="63"/>
      <c r="K90" s="15"/>
    </row>
    <row r="91" spans="3:11" ht="12.75" customHeight="1">
      <c r="C91" s="67" t="s">
        <v>435</v>
      </c>
      <c r="D91" s="68">
        <v>10.49</v>
      </c>
      <c r="E91" s="70"/>
      <c r="F91" s="64"/>
      <c r="G91" s="65"/>
      <c r="H91" s="66"/>
      <c r="I91" s="63"/>
      <c r="K91" s="15"/>
    </row>
    <row r="92" spans="3:11" ht="12.75" customHeight="1">
      <c r="C92" s="67" t="s">
        <v>436</v>
      </c>
      <c r="D92" s="68">
        <v>10.49</v>
      </c>
      <c r="E92" s="70"/>
      <c r="F92" s="64"/>
      <c r="G92" s="65"/>
      <c r="H92" s="66"/>
      <c r="I92" s="63"/>
      <c r="K92" s="15"/>
    </row>
    <row r="93" spans="3:11" ht="12.75" customHeight="1">
      <c r="C93" s="67"/>
      <c r="D93" s="73"/>
      <c r="E93" s="70"/>
      <c r="F93" s="64"/>
      <c r="G93" s="65"/>
      <c r="H93" s="66"/>
      <c r="I93" s="63"/>
      <c r="K93" s="15"/>
    </row>
    <row r="94" spans="3:11" ht="12.75" customHeight="1">
      <c r="C94" s="63" t="s">
        <v>412</v>
      </c>
      <c r="D94" s="74"/>
      <c r="E94" s="70"/>
      <c r="F94" s="64"/>
      <c r="G94" s="65"/>
      <c r="H94" s="66"/>
      <c r="I94" s="63"/>
      <c r="K94" s="15"/>
    </row>
    <row r="95" spans="3:11" ht="12.75" customHeight="1">
      <c r="C95" s="75" t="s">
        <v>505</v>
      </c>
      <c r="D95" s="70"/>
      <c r="E95" s="75"/>
      <c r="F95" s="70"/>
      <c r="G95" s="70"/>
      <c r="H95" s="70"/>
      <c r="I95" s="70"/>
      <c r="J95" s="76"/>
      <c r="K95" s="77"/>
    </row>
    <row r="96" spans="3:11" ht="12.75" customHeight="1">
      <c r="C96" s="78" t="s">
        <v>437</v>
      </c>
      <c r="D96" s="78" t="s">
        <v>438</v>
      </c>
      <c r="E96" s="78" t="s">
        <v>439</v>
      </c>
      <c r="F96" s="78" t="s">
        <v>440</v>
      </c>
      <c r="G96" s="78" t="s">
        <v>441</v>
      </c>
      <c r="H96" s="78" t="s">
        <v>442</v>
      </c>
      <c r="I96" s="78" t="s">
        <v>443</v>
      </c>
      <c r="J96" s="76"/>
      <c r="K96" s="77"/>
    </row>
    <row r="97" spans="3:11" ht="12.75" customHeight="1">
      <c r="C97" s="70" t="s">
        <v>444</v>
      </c>
      <c r="D97" s="49" t="s">
        <v>400</v>
      </c>
      <c r="E97" s="49" t="s">
        <v>400</v>
      </c>
      <c r="F97" s="49" t="s">
        <v>400</v>
      </c>
      <c r="G97" s="49" t="s">
        <v>400</v>
      </c>
      <c r="H97" s="49" t="s">
        <v>400</v>
      </c>
      <c r="I97" s="49" t="s">
        <v>400</v>
      </c>
      <c r="J97" s="76"/>
      <c r="K97" s="77"/>
    </row>
    <row r="98" spans="3:11" ht="12.75" customHeight="1">
      <c r="C98" s="70" t="s">
        <v>445</v>
      </c>
      <c r="D98" s="49" t="s">
        <v>400</v>
      </c>
      <c r="E98" s="49" t="s">
        <v>400</v>
      </c>
      <c r="F98" s="49" t="s">
        <v>400</v>
      </c>
      <c r="G98" s="49" t="s">
        <v>400</v>
      </c>
      <c r="H98" s="49" t="s">
        <v>400</v>
      </c>
      <c r="I98" s="49" t="s">
        <v>400</v>
      </c>
      <c r="J98" s="76"/>
      <c r="K98" s="77"/>
    </row>
    <row r="99" spans="3:11" ht="12.75" customHeight="1">
      <c r="C99" s="79"/>
      <c r="D99" s="73"/>
      <c r="E99" s="70"/>
      <c r="F99" s="71"/>
      <c r="G99" s="72"/>
      <c r="H99" s="70"/>
      <c r="I99" s="70"/>
      <c r="J99" s="76"/>
      <c r="K99" s="77"/>
    </row>
    <row r="100" spans="3:11" ht="12.75" customHeight="1">
      <c r="C100" s="75" t="s">
        <v>506</v>
      </c>
      <c r="D100" s="70"/>
      <c r="E100" s="70"/>
      <c r="F100" s="70"/>
      <c r="G100" s="70"/>
      <c r="H100" s="70"/>
      <c r="I100" s="70"/>
      <c r="J100" s="76"/>
      <c r="K100" s="77"/>
    </row>
    <row r="101" spans="3:11" ht="12.75" customHeight="1">
      <c r="C101" s="124" t="s">
        <v>437</v>
      </c>
      <c r="D101" s="124" t="s">
        <v>438</v>
      </c>
      <c r="E101" s="124" t="s">
        <v>446</v>
      </c>
      <c r="F101" s="124" t="s">
        <v>447</v>
      </c>
      <c r="G101" s="124" t="s">
        <v>448</v>
      </c>
      <c r="H101" s="124" t="s">
        <v>449</v>
      </c>
      <c r="I101" s="70"/>
      <c r="J101" s="76"/>
      <c r="K101" s="77"/>
    </row>
    <row r="102" spans="3:11" ht="12.75" customHeight="1">
      <c r="C102" s="80" t="s">
        <v>444</v>
      </c>
      <c r="D102" s="81" t="s">
        <v>400</v>
      </c>
      <c r="E102" s="81" t="s">
        <v>400</v>
      </c>
      <c r="F102" s="81" t="s">
        <v>400</v>
      </c>
      <c r="G102" s="81" t="s">
        <v>400</v>
      </c>
      <c r="H102" s="81" t="s">
        <v>400</v>
      </c>
      <c r="I102" s="85"/>
      <c r="J102" s="76"/>
      <c r="K102" s="77"/>
    </row>
    <row r="103" spans="3:11" ht="12.75" customHeight="1">
      <c r="C103" s="80" t="s">
        <v>445</v>
      </c>
      <c r="D103" s="81" t="s">
        <v>400</v>
      </c>
      <c r="E103" s="81" t="s">
        <v>400</v>
      </c>
      <c r="F103" s="81" t="s">
        <v>400</v>
      </c>
      <c r="G103" s="81" t="s">
        <v>400</v>
      </c>
      <c r="H103" s="81" t="s">
        <v>400</v>
      </c>
      <c r="I103" s="96"/>
      <c r="J103" s="76"/>
      <c r="K103" s="77"/>
    </row>
    <row r="104" spans="3:11" ht="12.75" customHeight="1">
      <c r="C104" s="82"/>
      <c r="D104" s="83"/>
      <c r="E104" s="83"/>
      <c r="F104" s="83"/>
      <c r="G104" s="82"/>
      <c r="H104" s="84"/>
      <c r="I104" s="85"/>
      <c r="J104" s="76"/>
      <c r="K104" s="77"/>
    </row>
    <row r="105" spans="3:11" ht="12.75" customHeight="1">
      <c r="C105" s="75" t="s">
        <v>507</v>
      </c>
      <c r="D105" s="70"/>
      <c r="E105" s="75"/>
      <c r="F105" s="70"/>
      <c r="G105" s="70"/>
      <c r="H105" s="70"/>
      <c r="I105" s="70"/>
      <c r="J105" s="76"/>
      <c r="K105" s="77"/>
    </row>
    <row r="106" spans="3:11" ht="12.75" customHeight="1">
      <c r="C106" s="78" t="s">
        <v>437</v>
      </c>
      <c r="D106" s="78" t="s">
        <v>438</v>
      </c>
      <c r="E106" s="78" t="s">
        <v>439</v>
      </c>
      <c r="F106" s="86" t="s">
        <v>450</v>
      </c>
      <c r="G106" s="78" t="s">
        <v>451</v>
      </c>
      <c r="H106" s="78" t="s">
        <v>452</v>
      </c>
      <c r="I106" s="70"/>
      <c r="J106" s="76"/>
      <c r="K106" s="77"/>
    </row>
    <row r="107" spans="3:11" ht="12.75" customHeight="1">
      <c r="C107" s="80" t="s">
        <v>444</v>
      </c>
      <c r="D107" s="81" t="s">
        <v>400</v>
      </c>
      <c r="E107" s="81" t="s">
        <v>400</v>
      </c>
      <c r="F107" s="81" t="s">
        <v>400</v>
      </c>
      <c r="G107" s="81" t="s">
        <v>400</v>
      </c>
      <c r="H107" s="81" t="s">
        <v>400</v>
      </c>
      <c r="I107" s="70"/>
      <c r="J107" s="76"/>
      <c r="K107" s="77"/>
    </row>
    <row r="108" spans="3:11" ht="12.75" customHeight="1">
      <c r="C108" s="80" t="s">
        <v>445</v>
      </c>
      <c r="D108" s="81" t="s">
        <v>400</v>
      </c>
      <c r="E108" s="81" t="s">
        <v>400</v>
      </c>
      <c r="F108" s="81" t="s">
        <v>400</v>
      </c>
      <c r="G108" s="81" t="s">
        <v>400</v>
      </c>
      <c r="H108" s="81" t="s">
        <v>400</v>
      </c>
      <c r="I108" s="70"/>
      <c r="J108" s="76"/>
      <c r="K108" s="77"/>
    </row>
    <row r="109" spans="3:11" ht="12.75" customHeight="1">
      <c r="C109" s="82"/>
      <c r="D109" s="83"/>
      <c r="E109" s="83"/>
      <c r="F109" s="83"/>
      <c r="G109" s="82"/>
      <c r="H109" s="84"/>
      <c r="I109" s="70"/>
      <c r="J109" s="76"/>
      <c r="K109" s="77"/>
    </row>
    <row r="110" spans="3:11" ht="12.75" customHeight="1">
      <c r="C110" s="75" t="s">
        <v>508</v>
      </c>
      <c r="D110" s="70"/>
      <c r="E110" s="87"/>
      <c r="F110" s="70"/>
      <c r="G110" s="70"/>
      <c r="H110" s="84"/>
      <c r="I110" s="70"/>
      <c r="J110" s="76"/>
      <c r="K110" s="77"/>
    </row>
    <row r="111" spans="3:11" ht="12.75" customHeight="1">
      <c r="C111" s="124" t="s">
        <v>437</v>
      </c>
      <c r="D111" s="124" t="s">
        <v>438</v>
      </c>
      <c r="E111" s="124" t="s">
        <v>453</v>
      </c>
      <c r="F111" s="125" t="s">
        <v>454</v>
      </c>
      <c r="G111" s="124" t="s">
        <v>455</v>
      </c>
      <c r="H111" s="124" t="s">
        <v>449</v>
      </c>
      <c r="I111" s="70"/>
      <c r="J111" s="76"/>
      <c r="K111" s="77"/>
    </row>
    <row r="112" spans="3:11" ht="12.75" customHeight="1">
      <c r="C112" s="80" t="s">
        <v>444</v>
      </c>
      <c r="D112" s="81" t="s">
        <v>400</v>
      </c>
      <c r="E112" s="81" t="s">
        <v>400</v>
      </c>
      <c r="F112" s="81" t="s">
        <v>400</v>
      </c>
      <c r="G112" s="81" t="s">
        <v>400</v>
      </c>
      <c r="H112" s="81" t="s">
        <v>400</v>
      </c>
      <c r="I112" s="85"/>
      <c r="J112" s="76"/>
      <c r="K112" s="77"/>
    </row>
    <row r="113" spans="3:11" ht="12.75" customHeight="1">
      <c r="C113" s="80" t="s">
        <v>445</v>
      </c>
      <c r="D113" s="81" t="s">
        <v>312</v>
      </c>
      <c r="E113" s="81" t="s">
        <v>497</v>
      </c>
      <c r="F113" s="81">
        <v>132</v>
      </c>
      <c r="G113" s="81">
        <v>432384.4</v>
      </c>
      <c r="H113" s="81">
        <v>335810.2</v>
      </c>
      <c r="I113" s="85"/>
      <c r="J113" s="76"/>
      <c r="K113" s="77"/>
    </row>
    <row r="114" spans="3:11" ht="12.75" customHeight="1">
      <c r="C114" s="70"/>
      <c r="D114" s="89"/>
      <c r="E114" s="90"/>
      <c r="F114" s="91"/>
      <c r="G114" s="89"/>
      <c r="H114" s="89"/>
      <c r="I114" s="70"/>
      <c r="K114" s="15"/>
    </row>
    <row r="115" spans="3:11" ht="12.75" customHeight="1">
      <c r="C115" s="70" t="s">
        <v>431</v>
      </c>
      <c r="D115" s="49" t="s">
        <v>400</v>
      </c>
      <c r="E115" s="70"/>
      <c r="F115" s="64"/>
      <c r="G115" s="65"/>
      <c r="H115" s="66"/>
      <c r="I115" s="63"/>
      <c r="K115" s="15"/>
    </row>
    <row r="116" spans="3:11" ht="12.75" customHeight="1">
      <c r="C116" s="63" t="s">
        <v>414</v>
      </c>
      <c r="D116" s="49" t="s">
        <v>400</v>
      </c>
      <c r="E116" s="70"/>
      <c r="F116" s="64"/>
      <c r="G116" s="65"/>
      <c r="H116" s="66"/>
      <c r="I116" s="63"/>
      <c r="K116" s="15"/>
    </row>
    <row r="117" spans="3:11" ht="12.75" customHeight="1">
      <c r="C117" s="70" t="s">
        <v>456</v>
      </c>
      <c r="D117" s="92">
        <v>0.56</v>
      </c>
      <c r="E117" s="70"/>
      <c r="F117" s="64"/>
      <c r="G117" s="65"/>
      <c r="H117" s="66"/>
      <c r="I117" s="63"/>
      <c r="K117" s="15"/>
    </row>
    <row r="118" spans="3:11" ht="12.75" customHeight="1">
      <c r="C118" s="70" t="s">
        <v>457</v>
      </c>
      <c r="D118" s="70"/>
      <c r="E118" s="70"/>
      <c r="F118" s="64"/>
      <c r="G118" s="65"/>
      <c r="H118" s="66"/>
      <c r="I118" s="63"/>
      <c r="K118" s="15"/>
    </row>
    <row r="119" spans="3:11" ht="12.75">
      <c r="C119" s="93" t="s">
        <v>417</v>
      </c>
      <c r="D119" s="51" t="s">
        <v>418</v>
      </c>
      <c r="E119" s="51" t="s">
        <v>419</v>
      </c>
      <c r="F119" s="64"/>
      <c r="G119" s="65"/>
      <c r="H119" s="66"/>
      <c r="I119" s="63"/>
      <c r="K119" s="15"/>
    </row>
    <row r="120" spans="3:11" ht="12.75">
      <c r="C120" s="67" t="s">
        <v>458</v>
      </c>
      <c r="D120" s="94" t="s">
        <v>459</v>
      </c>
      <c r="E120" s="94" t="s">
        <v>459</v>
      </c>
      <c r="F120" s="64"/>
      <c r="G120" s="65"/>
      <c r="H120" s="66"/>
      <c r="I120" s="63"/>
      <c r="K120" s="15"/>
    </row>
    <row r="121" spans="3:11" ht="12.75">
      <c r="C121" s="67" t="s">
        <v>460</v>
      </c>
      <c r="D121" s="94" t="s">
        <v>459</v>
      </c>
      <c r="E121" s="94" t="s">
        <v>459</v>
      </c>
      <c r="F121" s="64"/>
      <c r="G121" s="65"/>
      <c r="H121" s="66"/>
      <c r="I121" s="63"/>
      <c r="K121" s="15"/>
    </row>
    <row r="122" spans="3:11" ht="12.75">
      <c r="C122" s="70" t="s">
        <v>461</v>
      </c>
      <c r="D122" s="70"/>
      <c r="E122" s="70"/>
      <c r="F122" s="64"/>
      <c r="G122" s="65"/>
      <c r="H122" s="66"/>
      <c r="I122" s="63"/>
      <c r="K122" s="15"/>
    </row>
    <row r="123" spans="3:11" ht="12.75">
      <c r="C123" s="70" t="s">
        <v>422</v>
      </c>
      <c r="D123" s="63"/>
      <c r="E123" s="63"/>
      <c r="F123" s="63"/>
      <c r="G123" s="65"/>
      <c r="H123" s="66"/>
      <c r="I123" s="63"/>
      <c r="K123" s="15"/>
    </row>
    <row r="134" ht="12.75">
      <c r="E134" s="3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59.7109375" style="0" customWidth="1"/>
    <col min="4" max="4" width="15.57421875" style="0" customWidth="1"/>
    <col min="5" max="5" width="15.57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41" customWidth="1"/>
    <col min="12" max="12" width="15.7109375" style="27" customWidth="1"/>
  </cols>
  <sheetData>
    <row r="1" spans="1:8" ht="18.75">
      <c r="A1" s="2"/>
      <c r="B1" s="2"/>
      <c r="C1" s="131" t="s">
        <v>389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306</v>
      </c>
      <c r="C9" t="s">
        <v>15</v>
      </c>
      <c r="D9" t="s">
        <v>13</v>
      </c>
      <c r="E9" s="35">
        <v>69500000</v>
      </c>
      <c r="F9" s="14">
        <v>689.3288</v>
      </c>
      <c r="G9" s="15">
        <v>0.2868</v>
      </c>
      <c r="H9" s="16">
        <v>41761</v>
      </c>
    </row>
    <row r="10" spans="1:11" ht="12.75" customHeight="1">
      <c r="A10">
        <v>2</v>
      </c>
      <c r="B10" t="s">
        <v>390</v>
      </c>
      <c r="C10" t="s">
        <v>203</v>
      </c>
      <c r="D10" t="s">
        <v>13</v>
      </c>
      <c r="E10" s="35">
        <v>65000000</v>
      </c>
      <c r="F10" s="14">
        <v>644.6141</v>
      </c>
      <c r="G10" s="15">
        <v>0.2682</v>
      </c>
      <c r="H10" s="16">
        <v>41761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391</v>
      </c>
      <c r="C11" t="s">
        <v>301</v>
      </c>
      <c r="D11" t="s">
        <v>13</v>
      </c>
      <c r="E11" s="35">
        <v>60000000</v>
      </c>
      <c r="F11" s="14">
        <v>595.0506</v>
      </c>
      <c r="G11" s="15">
        <v>0.24760000000000001</v>
      </c>
      <c r="H11" s="16">
        <v>41761</v>
      </c>
      <c r="J11" s="15" t="s">
        <v>13</v>
      </c>
      <c r="K11" s="41">
        <v>0.8026000000000001</v>
      </c>
    </row>
    <row r="12" spans="3:11" ht="12.75" customHeight="1">
      <c r="C12" s="18" t="s">
        <v>42</v>
      </c>
      <c r="D12" s="18"/>
      <c r="E12" s="36"/>
      <c r="F12" s="19">
        <f>SUM(F9:F11)</f>
        <v>1928.9935</v>
      </c>
      <c r="G12" s="20">
        <f>SUM(G9:G11)</f>
        <v>0.8026</v>
      </c>
      <c r="H12" s="21"/>
      <c r="I12" s="29"/>
      <c r="J12" s="15" t="s">
        <v>21</v>
      </c>
      <c r="K12" s="41">
        <v>0.1961</v>
      </c>
    </row>
    <row r="13" spans="6:11" ht="12.75" customHeight="1">
      <c r="F13" s="14"/>
      <c r="G13" s="15"/>
      <c r="H13" s="16"/>
      <c r="J13" s="15" t="s">
        <v>26</v>
      </c>
      <c r="K13" s="41">
        <v>0.0013</v>
      </c>
    </row>
    <row r="14" spans="3:10" ht="12.75" customHeight="1">
      <c r="C14" s="1" t="s">
        <v>43</v>
      </c>
      <c r="F14" s="14"/>
      <c r="G14" s="15"/>
      <c r="H14" s="16"/>
      <c r="J14" s="15"/>
    </row>
    <row r="15" spans="1:8" ht="12.75" customHeight="1">
      <c r="A15">
        <v>4</v>
      </c>
      <c r="B15" t="s">
        <v>293</v>
      </c>
      <c r="C15" t="s">
        <v>87</v>
      </c>
      <c r="D15" t="s">
        <v>21</v>
      </c>
      <c r="E15" s="35">
        <v>37500000</v>
      </c>
      <c r="F15" s="14">
        <v>371.959875</v>
      </c>
      <c r="G15" s="15">
        <v>0.1548</v>
      </c>
      <c r="H15" s="16">
        <v>41758</v>
      </c>
    </row>
    <row r="16" spans="1:8" ht="12.75" customHeight="1">
      <c r="A16">
        <v>5</v>
      </c>
      <c r="B16" t="s">
        <v>59</v>
      </c>
      <c r="C16" t="s">
        <v>58</v>
      </c>
      <c r="D16" t="s">
        <v>21</v>
      </c>
      <c r="E16" s="35">
        <v>10000000</v>
      </c>
      <c r="F16" s="14">
        <v>99.2197</v>
      </c>
      <c r="G16" s="15">
        <v>0.041299999999999996</v>
      </c>
      <c r="H16" s="16">
        <v>41758</v>
      </c>
    </row>
    <row r="17" spans="3:9" ht="12.75" customHeight="1">
      <c r="C17" s="18" t="s">
        <v>42</v>
      </c>
      <c r="D17" s="18"/>
      <c r="E17" s="36"/>
      <c r="F17" s="19">
        <f>SUM(F15:F16)</f>
        <v>471.179575</v>
      </c>
      <c r="G17" s="20">
        <f>SUM(G15:G16)</f>
        <v>0.1961</v>
      </c>
      <c r="H17" s="21"/>
      <c r="I17" s="29"/>
    </row>
    <row r="18" spans="6:8" ht="12.75" customHeight="1">
      <c r="F18" s="14"/>
      <c r="G18" s="15"/>
      <c r="H18" s="16"/>
    </row>
    <row r="19" spans="3:8" ht="12.75" customHeight="1">
      <c r="C19" s="1" t="s">
        <v>60</v>
      </c>
      <c r="F19" s="14">
        <v>3.832312</v>
      </c>
      <c r="G19" s="15">
        <v>0.0016</v>
      </c>
      <c r="H19" s="16"/>
    </row>
    <row r="20" spans="3:9" ht="12.75" customHeight="1">
      <c r="C20" s="18" t="s">
        <v>42</v>
      </c>
      <c r="D20" s="18"/>
      <c r="E20" s="36"/>
      <c r="F20" s="19">
        <f>SUM(F19:F19)</f>
        <v>3.832312</v>
      </c>
      <c r="G20" s="20">
        <f>SUM(G19:G19)</f>
        <v>0.0016</v>
      </c>
      <c r="H20" s="21"/>
      <c r="I20" s="29"/>
    </row>
    <row r="21" spans="6:8" ht="12.75" customHeight="1">
      <c r="F21" s="14"/>
      <c r="G21" s="15"/>
      <c r="H21" s="16"/>
    </row>
    <row r="22" spans="3:8" ht="12.75" customHeight="1">
      <c r="C22" s="1" t="s">
        <v>61</v>
      </c>
      <c r="F22" s="14"/>
      <c r="G22" s="15"/>
      <c r="H22" s="16"/>
    </row>
    <row r="23" spans="3:8" ht="12.75" customHeight="1">
      <c r="C23" s="1" t="s">
        <v>62</v>
      </c>
      <c r="F23" s="14">
        <v>-0.691397</v>
      </c>
      <c r="G23" s="15">
        <v>-0.0003</v>
      </c>
      <c r="H23" s="16"/>
    </row>
    <row r="24" spans="3:9" ht="12.75" customHeight="1">
      <c r="C24" s="18" t="s">
        <v>42</v>
      </c>
      <c r="D24" s="18"/>
      <c r="E24" s="36"/>
      <c r="F24" s="19">
        <f>SUM(F23:F23)</f>
        <v>-0.691397</v>
      </c>
      <c r="G24" s="20">
        <f>SUM(G23:G23)</f>
        <v>-0.0003</v>
      </c>
      <c r="H24" s="21"/>
      <c r="I24" s="29"/>
    </row>
    <row r="25" spans="3:9" ht="12.75" customHeight="1">
      <c r="C25" s="22" t="s">
        <v>63</v>
      </c>
      <c r="D25" s="22"/>
      <c r="E25" s="37"/>
      <c r="F25" s="23">
        <f>SUM(F12,F17,F20,F24)</f>
        <v>2403.31399</v>
      </c>
      <c r="G25" s="24">
        <f>SUM(G12,G17,G20,G24)</f>
        <v>1</v>
      </c>
      <c r="H25" s="25"/>
      <c r="I25" s="30"/>
    </row>
    <row r="26" ht="12.75" customHeight="1"/>
    <row r="27" ht="12.75" customHeight="1">
      <c r="C27" s="1" t="s">
        <v>394</v>
      </c>
    </row>
    <row r="28" ht="12.75" customHeight="1">
      <c r="C28" s="1" t="s">
        <v>395</v>
      </c>
    </row>
    <row r="29" ht="12.75" customHeight="1">
      <c r="C29" s="1"/>
    </row>
    <row r="30" ht="12.75" customHeight="1"/>
    <row r="31" spans="3:5" ht="12.75" customHeight="1">
      <c r="C31" s="1" t="s">
        <v>398</v>
      </c>
      <c r="E31"/>
    </row>
    <row r="32" spans="3:5" ht="12.75" customHeight="1">
      <c r="C32" s="60" t="s">
        <v>399</v>
      </c>
      <c r="D32" t="s">
        <v>400</v>
      </c>
      <c r="E32"/>
    </row>
    <row r="33" spans="3:5" ht="12.75" customHeight="1">
      <c r="C33" s="44" t="s">
        <v>498</v>
      </c>
      <c r="E33"/>
    </row>
    <row r="34" spans="3:5" ht="12.75" customHeight="1">
      <c r="C34" s="67" t="s">
        <v>433</v>
      </c>
      <c r="D34" s="105">
        <v>1006.7989</v>
      </c>
      <c r="E34"/>
    </row>
    <row r="35" spans="3:5" ht="12.75" customHeight="1">
      <c r="C35" s="67" t="s">
        <v>434</v>
      </c>
      <c r="D35" s="105">
        <v>1006.7989</v>
      </c>
      <c r="E35"/>
    </row>
    <row r="36" spans="3:5" ht="12.75" customHeight="1">
      <c r="C36" s="67" t="s">
        <v>435</v>
      </c>
      <c r="D36" s="105">
        <v>1006.8389</v>
      </c>
      <c r="E36"/>
    </row>
    <row r="37" spans="3:5" ht="12.75" customHeight="1">
      <c r="C37" s="67" t="s">
        <v>436</v>
      </c>
      <c r="D37" s="105">
        <v>1006.8389</v>
      </c>
      <c r="E37"/>
    </row>
    <row r="38" spans="3:5" ht="12.75" customHeight="1">
      <c r="C38" s="46" t="s">
        <v>499</v>
      </c>
      <c r="E38"/>
    </row>
    <row r="39" spans="3:5" ht="12.75" customHeight="1">
      <c r="C39" s="67" t="s">
        <v>433</v>
      </c>
      <c r="D39" s="105">
        <v>1015.1465</v>
      </c>
      <c r="E39"/>
    </row>
    <row r="40" spans="3:5" ht="12.75" customHeight="1">
      <c r="C40" s="67" t="s">
        <v>434</v>
      </c>
      <c r="D40" s="105">
        <v>1015.1465</v>
      </c>
      <c r="E40"/>
    </row>
    <row r="41" spans="3:5" ht="12.75" customHeight="1">
      <c r="C41" s="67" t="s">
        <v>435</v>
      </c>
      <c r="D41" s="105">
        <v>1015.2299</v>
      </c>
      <c r="E41"/>
    </row>
    <row r="42" spans="3:5" ht="12.75" customHeight="1">
      <c r="C42" s="67" t="s">
        <v>436</v>
      </c>
      <c r="D42" s="105">
        <v>1015.2299</v>
      </c>
      <c r="E42"/>
    </row>
    <row r="43" spans="3:5" ht="12.75" customHeight="1">
      <c r="C43" t="s">
        <v>412</v>
      </c>
      <c r="D43" t="s">
        <v>400</v>
      </c>
      <c r="E43"/>
    </row>
    <row r="44" spans="3:5" ht="12.75" customHeight="1">
      <c r="C44" t="s">
        <v>431</v>
      </c>
      <c r="D44" t="s">
        <v>400</v>
      </c>
      <c r="E44"/>
    </row>
    <row r="45" spans="3:5" ht="12.75" customHeight="1">
      <c r="C45" t="s">
        <v>414</v>
      </c>
      <c r="D45" t="s">
        <v>400</v>
      </c>
      <c r="E45"/>
    </row>
    <row r="46" spans="3:5" ht="12.75" customHeight="1">
      <c r="C46" t="s">
        <v>415</v>
      </c>
      <c r="D46" s="141" t="s">
        <v>523</v>
      </c>
      <c r="E46"/>
    </row>
    <row r="47" spans="3:5" ht="12.75" customHeight="1">
      <c r="C47" t="s">
        <v>462</v>
      </c>
      <c r="E47"/>
    </row>
    <row r="48" spans="3:5" ht="12.75" customHeight="1">
      <c r="C48" t="s">
        <v>417</v>
      </c>
      <c r="D48" t="s">
        <v>418</v>
      </c>
      <c r="E48" t="s">
        <v>419</v>
      </c>
    </row>
    <row r="49" spans="3:5" ht="12.75" customHeight="1">
      <c r="C49" s="67" t="s">
        <v>458</v>
      </c>
      <c r="D49" s="60" t="s">
        <v>400</v>
      </c>
      <c r="E49" s="60" t="s">
        <v>400</v>
      </c>
    </row>
    <row r="50" spans="3:5" ht="12.75" customHeight="1">
      <c r="C50" s="67" t="s">
        <v>460</v>
      </c>
      <c r="D50" s="60" t="s">
        <v>400</v>
      </c>
      <c r="E50" s="60" t="s">
        <v>400</v>
      </c>
    </row>
    <row r="51" spans="3:7" ht="12.75">
      <c r="C51" s="132" t="s">
        <v>421</v>
      </c>
      <c r="D51" s="132"/>
      <c r="E51" s="132"/>
      <c r="F51" s="132"/>
      <c r="G51" s="132"/>
    </row>
    <row r="52" ht="12.75">
      <c r="E52"/>
    </row>
    <row r="53" spans="3:5" ht="12.75">
      <c r="C53" t="s">
        <v>422</v>
      </c>
      <c r="E53"/>
    </row>
  </sheetData>
  <sheetProtection/>
  <mergeCells count="2">
    <mergeCell ref="C1:G1"/>
    <mergeCell ref="C51:G5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15.8515625" style="0" customWidth="1"/>
    <col min="3" max="3" width="56.28125" style="0" customWidth="1"/>
    <col min="4" max="4" width="15.57421875" style="0" customWidth="1"/>
    <col min="5" max="5" width="15.57421875" style="35" customWidth="1"/>
    <col min="6" max="6" width="20.14062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41" customWidth="1"/>
    <col min="12" max="12" width="15.140625" style="27" customWidth="1"/>
  </cols>
  <sheetData>
    <row r="1" spans="1:8" ht="18.75">
      <c r="A1" s="2"/>
      <c r="B1" s="2"/>
      <c r="C1" s="131" t="s">
        <v>392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67</v>
      </c>
      <c r="C9" t="s">
        <v>66</v>
      </c>
      <c r="D9" t="s">
        <v>24</v>
      </c>
      <c r="E9" s="35">
        <v>135000000</v>
      </c>
      <c r="F9" s="14">
        <v>1328.2191</v>
      </c>
      <c r="G9" s="15">
        <v>0.2895</v>
      </c>
      <c r="H9" s="16">
        <v>41799</v>
      </c>
    </row>
    <row r="10" spans="1:11" ht="12.75" customHeight="1">
      <c r="A10">
        <v>2</v>
      </c>
      <c r="B10" t="s">
        <v>272</v>
      </c>
      <c r="C10" t="s">
        <v>105</v>
      </c>
      <c r="D10" t="s">
        <v>21</v>
      </c>
      <c r="E10" s="35">
        <v>80000000</v>
      </c>
      <c r="F10" s="14">
        <v>791.4032</v>
      </c>
      <c r="G10" s="15">
        <v>0.1725</v>
      </c>
      <c r="H10" s="16">
        <v>41772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34</v>
      </c>
      <c r="C11" t="s">
        <v>33</v>
      </c>
      <c r="D11" t="s">
        <v>21</v>
      </c>
      <c r="E11" s="35">
        <v>35000000</v>
      </c>
      <c r="F11" s="14">
        <v>349.75675</v>
      </c>
      <c r="G11" s="15">
        <v>0.0762</v>
      </c>
      <c r="H11" s="16">
        <v>41732</v>
      </c>
      <c r="J11" s="15" t="s">
        <v>21</v>
      </c>
      <c r="K11" s="41">
        <v>0.3576</v>
      </c>
    </row>
    <row r="12" spans="3:11" ht="12.75" customHeight="1">
      <c r="C12" s="18" t="s">
        <v>42</v>
      </c>
      <c r="D12" s="18"/>
      <c r="E12" s="36"/>
      <c r="F12" s="19">
        <f>SUM(F9:F11)</f>
        <v>2469.37905</v>
      </c>
      <c r="G12" s="20">
        <f>SUM(G9:G11)</f>
        <v>0.5382</v>
      </c>
      <c r="H12" s="21"/>
      <c r="I12" s="29"/>
      <c r="J12" s="15" t="s">
        <v>24</v>
      </c>
      <c r="K12" s="41">
        <v>0.2895</v>
      </c>
    </row>
    <row r="13" spans="6:11" ht="12.75" customHeight="1">
      <c r="F13" s="14"/>
      <c r="G13" s="15"/>
      <c r="H13" s="16"/>
      <c r="J13" s="15" t="s">
        <v>72</v>
      </c>
      <c r="K13" s="41">
        <v>0.08710000000000001</v>
      </c>
    </row>
    <row r="14" spans="3:11" ht="12.75" customHeight="1">
      <c r="C14" s="1" t="s">
        <v>43</v>
      </c>
      <c r="F14" s="14"/>
      <c r="G14" s="15"/>
      <c r="H14" s="16"/>
      <c r="J14" s="15" t="s">
        <v>26</v>
      </c>
      <c r="K14" s="41">
        <v>0.2658</v>
      </c>
    </row>
    <row r="15" spans="1:10" ht="12.75" customHeight="1">
      <c r="A15">
        <v>4</v>
      </c>
      <c r="B15" t="s">
        <v>55</v>
      </c>
      <c r="C15" t="s">
        <v>54</v>
      </c>
      <c r="D15" t="s">
        <v>21</v>
      </c>
      <c r="E15" s="35">
        <v>50000000</v>
      </c>
      <c r="F15" s="14">
        <v>499.727</v>
      </c>
      <c r="G15" s="15">
        <v>0.10890000000000001</v>
      </c>
      <c r="H15" s="16">
        <v>41732</v>
      </c>
      <c r="J15" s="15"/>
    </row>
    <row r="16" spans="3:9" ht="12.75" customHeight="1">
      <c r="C16" s="18" t="s">
        <v>42</v>
      </c>
      <c r="D16" s="18"/>
      <c r="E16" s="36"/>
      <c r="F16" s="19">
        <f>SUM(F15:F15)</f>
        <v>499.727</v>
      </c>
      <c r="G16" s="20">
        <f>SUM(G15:G15)</f>
        <v>0.10890000000000001</v>
      </c>
      <c r="H16" s="21"/>
      <c r="I16" s="29"/>
    </row>
    <row r="17" spans="6:8" ht="12.75" customHeight="1">
      <c r="F17" s="14"/>
      <c r="G17" s="15"/>
      <c r="H17" s="16"/>
    </row>
    <row r="18" spans="3:8" ht="12.75" customHeight="1">
      <c r="C18" s="1" t="s">
        <v>82</v>
      </c>
      <c r="F18" s="14"/>
      <c r="G18" s="15"/>
      <c r="H18" s="16"/>
    </row>
    <row r="19" spans="3:8" ht="12.75" customHeight="1">
      <c r="C19" s="1" t="s">
        <v>83</v>
      </c>
      <c r="F19" s="14"/>
      <c r="G19" s="15"/>
      <c r="H19" s="16"/>
    </row>
    <row r="20" spans="1:8" ht="12.75" customHeight="1">
      <c r="A20">
        <v>5</v>
      </c>
      <c r="B20" t="s">
        <v>263</v>
      </c>
      <c r="C20" t="s">
        <v>262</v>
      </c>
      <c r="D20" t="s">
        <v>72</v>
      </c>
      <c r="E20" s="35">
        <v>40000000</v>
      </c>
      <c r="F20" s="14">
        <v>399.6924</v>
      </c>
      <c r="G20" s="15">
        <v>0.08710000000000001</v>
      </c>
      <c r="H20" s="16">
        <v>41759</v>
      </c>
    </row>
    <row r="21" spans="3:9" ht="12.75" customHeight="1">
      <c r="C21" s="18" t="s">
        <v>42</v>
      </c>
      <c r="D21" s="18"/>
      <c r="E21" s="36"/>
      <c r="F21" s="19">
        <f>SUM(F20:F20)</f>
        <v>399.6924</v>
      </c>
      <c r="G21" s="20">
        <f>SUM(G20:G20)</f>
        <v>0.08710000000000001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60</v>
      </c>
      <c r="F23" s="14">
        <v>48.9019</v>
      </c>
      <c r="G23" s="15">
        <v>0.010700000000000001</v>
      </c>
      <c r="H23" s="16"/>
    </row>
    <row r="24" spans="3:9" ht="12.75" customHeight="1">
      <c r="C24" s="18" t="s">
        <v>42</v>
      </c>
      <c r="D24" s="18"/>
      <c r="E24" s="36"/>
      <c r="F24" s="19">
        <f>SUM(F23:F23)</f>
        <v>48.9019</v>
      </c>
      <c r="G24" s="20">
        <f>SUM(G23:G23)</f>
        <v>0.010700000000000001</v>
      </c>
      <c r="H24" s="21"/>
      <c r="I24" s="29"/>
    </row>
    <row r="25" spans="6:8" ht="12.75" customHeight="1">
      <c r="F25" s="14"/>
      <c r="G25" s="15"/>
      <c r="H25" s="16"/>
    </row>
    <row r="26" spans="3:8" ht="12.75" customHeight="1">
      <c r="C26" s="1" t="s">
        <v>61</v>
      </c>
      <c r="F26" s="14"/>
      <c r="G26" s="15"/>
      <c r="H26" s="16"/>
    </row>
    <row r="27" spans="3:8" ht="12.75" customHeight="1">
      <c r="C27" s="1" t="s">
        <v>62</v>
      </c>
      <c r="F27" s="14">
        <v>1170.431723</v>
      </c>
      <c r="G27" s="15">
        <v>0.2551</v>
      </c>
      <c r="H27" s="16"/>
    </row>
    <row r="28" spans="3:9" ht="12.75" customHeight="1">
      <c r="C28" s="18" t="s">
        <v>42</v>
      </c>
      <c r="D28" s="18"/>
      <c r="E28" s="36"/>
      <c r="F28" s="19">
        <f>SUM(F27:F27)</f>
        <v>1170.431723</v>
      </c>
      <c r="G28" s="20">
        <f>SUM(G27:G27)</f>
        <v>0.2551</v>
      </c>
      <c r="H28" s="21"/>
      <c r="I28" s="29"/>
    </row>
    <row r="29" spans="3:9" ht="12.75" customHeight="1">
      <c r="C29" s="22" t="s">
        <v>63</v>
      </c>
      <c r="D29" s="22"/>
      <c r="E29" s="37"/>
      <c r="F29" s="23">
        <f>SUM(F12,F16,F21,F24,F28)</f>
        <v>4588.132073</v>
      </c>
      <c r="G29" s="24">
        <f>SUM(G12,G16,G21,G24,G28)</f>
        <v>1</v>
      </c>
      <c r="H29" s="25"/>
      <c r="I29" s="30"/>
    </row>
    <row r="30" ht="12.75" customHeight="1"/>
    <row r="31" ht="12.75" customHeight="1">
      <c r="C31" s="1" t="s">
        <v>394</v>
      </c>
    </row>
    <row r="32" ht="12.75" customHeight="1">
      <c r="C32" s="1" t="s">
        <v>395</v>
      </c>
    </row>
    <row r="33" ht="12.75" customHeight="1">
      <c r="C33" s="1"/>
    </row>
    <row r="34" ht="12.75" customHeight="1"/>
    <row r="35" spans="3:8" ht="12.75" customHeight="1">
      <c r="C35" s="63" t="s">
        <v>398</v>
      </c>
      <c r="D35" s="63"/>
      <c r="E35" s="63"/>
      <c r="F35" s="89"/>
      <c r="G35" s="89"/>
      <c r="H35" s="89"/>
    </row>
    <row r="36" spans="3:8" ht="12.75" customHeight="1">
      <c r="C36" s="63" t="s">
        <v>399</v>
      </c>
      <c r="D36" s="104" t="s">
        <v>400</v>
      </c>
      <c r="E36" s="63"/>
      <c r="F36" s="89"/>
      <c r="G36" s="89"/>
      <c r="H36" s="89"/>
    </row>
    <row r="37" spans="3:8" ht="12.75" customHeight="1">
      <c r="C37" s="44" t="s">
        <v>502</v>
      </c>
      <c r="D37" s="63"/>
      <c r="E37" s="63"/>
      <c r="F37" s="89"/>
      <c r="G37" s="89"/>
      <c r="H37" s="89"/>
    </row>
    <row r="38" spans="3:8" ht="12.75" customHeight="1">
      <c r="C38" s="67" t="s">
        <v>401</v>
      </c>
      <c r="D38" s="105">
        <v>1000</v>
      </c>
      <c r="E38" s="63"/>
      <c r="F38" s="89"/>
      <c r="G38" s="89"/>
      <c r="H38" s="89"/>
    </row>
    <row r="39" spans="3:8" ht="12.75" customHeight="1">
      <c r="C39" s="67" t="s">
        <v>463</v>
      </c>
      <c r="D39" s="105">
        <v>1000</v>
      </c>
      <c r="E39" s="63"/>
      <c r="F39" s="89"/>
      <c r="G39" s="89"/>
      <c r="H39" s="89"/>
    </row>
    <row r="40" spans="3:8" ht="12.75" customHeight="1">
      <c r="C40" s="67" t="s">
        <v>407</v>
      </c>
      <c r="D40" s="105">
        <v>1000</v>
      </c>
      <c r="E40" s="63"/>
      <c r="F40" s="89"/>
      <c r="G40" s="89"/>
      <c r="H40" s="89"/>
    </row>
    <row r="41" spans="3:8" ht="12.75" customHeight="1">
      <c r="C41" s="67" t="s">
        <v>466</v>
      </c>
      <c r="D41" s="105">
        <v>1000</v>
      </c>
      <c r="E41" s="63"/>
      <c r="F41" s="89"/>
      <c r="G41" s="89"/>
      <c r="H41" s="89"/>
    </row>
    <row r="42" spans="3:8" ht="12.75" customHeight="1">
      <c r="C42" s="67" t="s">
        <v>501</v>
      </c>
      <c r="D42" s="105">
        <v>1000</v>
      </c>
      <c r="E42" s="63"/>
      <c r="F42" s="89"/>
      <c r="G42" s="89"/>
      <c r="H42" s="89"/>
    </row>
    <row r="43" spans="3:8" ht="12.75" customHeight="1">
      <c r="C43" s="46" t="s">
        <v>499</v>
      </c>
      <c r="D43" s="45"/>
      <c r="E43" s="63"/>
      <c r="F43" s="89"/>
      <c r="G43" s="89"/>
      <c r="H43" s="89"/>
    </row>
    <row r="44" spans="3:12" s="60" customFormat="1" ht="12.75" customHeight="1">
      <c r="C44" s="67" t="s">
        <v>401</v>
      </c>
      <c r="D44" s="126">
        <v>1006.8225</v>
      </c>
      <c r="E44" s="63"/>
      <c r="F44" s="89"/>
      <c r="G44" s="89"/>
      <c r="H44" s="89"/>
      <c r="I44" s="127"/>
      <c r="K44" s="128"/>
      <c r="L44" s="127"/>
    </row>
    <row r="45" spans="3:8" ht="12.75" customHeight="1">
      <c r="C45" s="67" t="s">
        <v>463</v>
      </c>
      <c r="D45" s="105">
        <v>1006.8225</v>
      </c>
      <c r="E45" s="63"/>
      <c r="F45" s="89"/>
      <c r="G45" s="89"/>
      <c r="H45" s="89"/>
    </row>
    <row r="46" spans="3:8" ht="12.75" customHeight="1">
      <c r="C46" s="67" t="s">
        <v>407</v>
      </c>
      <c r="D46" s="105">
        <v>1006.8832</v>
      </c>
      <c r="E46" s="63"/>
      <c r="F46" s="89"/>
      <c r="G46" s="89"/>
      <c r="H46" s="89"/>
    </row>
    <row r="47" spans="3:8" ht="12.75" customHeight="1">
      <c r="C47" s="67" t="s">
        <v>466</v>
      </c>
      <c r="D47" s="105">
        <v>1006.8832</v>
      </c>
      <c r="E47" s="63"/>
      <c r="F47" s="89"/>
      <c r="G47" s="89"/>
      <c r="H47" s="89"/>
    </row>
    <row r="48" spans="3:8" ht="12.75" customHeight="1">
      <c r="C48" s="67" t="s">
        <v>501</v>
      </c>
      <c r="D48" s="74">
        <v>1006.8834</v>
      </c>
      <c r="E48" s="63"/>
      <c r="F48" s="89"/>
      <c r="G48" s="89"/>
      <c r="H48" s="89"/>
    </row>
    <row r="49" spans="3:8" ht="12.75">
      <c r="C49" s="63" t="s">
        <v>412</v>
      </c>
      <c r="D49" s="74" t="s">
        <v>400</v>
      </c>
      <c r="E49" s="63"/>
      <c r="F49" s="89"/>
      <c r="G49" s="89"/>
      <c r="H49" s="89"/>
    </row>
    <row r="50" spans="3:8" ht="12.75">
      <c r="C50" s="63" t="s">
        <v>431</v>
      </c>
      <c r="D50" s="74" t="s">
        <v>400</v>
      </c>
      <c r="E50" s="63"/>
      <c r="F50" s="89"/>
      <c r="G50" s="89"/>
      <c r="H50" s="89"/>
    </row>
    <row r="51" spans="3:8" ht="12.75">
      <c r="C51" s="63" t="s">
        <v>414</v>
      </c>
      <c r="D51" s="74" t="s">
        <v>400</v>
      </c>
      <c r="E51" s="63"/>
      <c r="F51" s="89"/>
      <c r="G51" s="89"/>
      <c r="H51" s="89"/>
    </row>
    <row r="52" spans="3:8" ht="12.75">
      <c r="C52" s="63" t="s">
        <v>415</v>
      </c>
      <c r="D52" s="74" t="s">
        <v>512</v>
      </c>
      <c r="E52" s="63"/>
      <c r="F52" s="89"/>
      <c r="G52" s="89"/>
      <c r="H52" s="89"/>
    </row>
    <row r="53" spans="3:8" ht="12.75">
      <c r="C53" s="63" t="s">
        <v>462</v>
      </c>
      <c r="D53" s="70"/>
      <c r="E53" s="63"/>
      <c r="F53" s="89"/>
      <c r="G53" s="89"/>
      <c r="H53" s="89"/>
    </row>
    <row r="54" spans="3:8" ht="12.75">
      <c r="C54" s="93" t="s">
        <v>417</v>
      </c>
      <c r="D54" s="110" t="s">
        <v>418</v>
      </c>
      <c r="E54" s="110" t="s">
        <v>419</v>
      </c>
      <c r="F54" s="89"/>
      <c r="G54" s="89"/>
      <c r="H54" s="89"/>
    </row>
    <row r="55" spans="3:8" ht="12.75">
      <c r="C55" s="67" t="s">
        <v>485</v>
      </c>
      <c r="D55" s="74" t="s">
        <v>400</v>
      </c>
      <c r="E55" s="74" t="s">
        <v>400</v>
      </c>
      <c r="F55" s="89"/>
      <c r="G55" s="89"/>
      <c r="H55" s="89"/>
    </row>
    <row r="56" spans="3:8" ht="12.75">
      <c r="C56" s="67" t="s">
        <v>486</v>
      </c>
      <c r="D56" s="74" t="s">
        <v>400</v>
      </c>
      <c r="E56" s="74" t="s">
        <v>400</v>
      </c>
      <c r="F56" s="89"/>
      <c r="G56" s="89"/>
      <c r="H56" s="89"/>
    </row>
    <row r="57" spans="3:8" ht="12.75">
      <c r="C57" s="67" t="s">
        <v>503</v>
      </c>
      <c r="D57" s="74" t="s">
        <v>400</v>
      </c>
      <c r="E57" s="74" t="s">
        <v>400</v>
      </c>
      <c r="F57" s="89"/>
      <c r="G57" s="89"/>
      <c r="H57" s="89"/>
    </row>
    <row r="58" spans="3:8" ht="12.75">
      <c r="C58" s="111" t="s">
        <v>421</v>
      </c>
      <c r="D58" s="94"/>
      <c r="E58" s="94"/>
      <c r="F58" s="89"/>
      <c r="G58" s="89"/>
      <c r="H58" s="89"/>
    </row>
    <row r="59" spans="3:8" ht="12.75">
      <c r="C59" s="113" t="s">
        <v>422</v>
      </c>
      <c r="D59" s="112"/>
      <c r="E59" s="112"/>
      <c r="F59" s="89"/>
      <c r="G59" s="89"/>
      <c r="H59" s="89"/>
    </row>
    <row r="61" ht="12.75">
      <c r="K61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421875" style="0" bestFit="1" customWidth="1"/>
    <col min="2" max="2" width="13.8515625" style="0" customWidth="1"/>
    <col min="3" max="3" width="54.8515625" style="0" customWidth="1"/>
    <col min="4" max="4" width="16.00390625" style="0" bestFit="1" customWidth="1"/>
    <col min="5" max="5" width="12.28125" style="35" bestFit="1" customWidth="1"/>
    <col min="6" max="6" width="22.7109375" style="0" bestFit="1" customWidth="1"/>
    <col min="7" max="7" width="14.00390625" style="0" bestFit="1" customWidth="1"/>
    <col min="8" max="8" width="11.8515625" style="0" bestFit="1" customWidth="1"/>
    <col min="9" max="9" width="14.57421875" style="27" customWidth="1"/>
    <col min="10" max="10" width="17.421875" style="0" customWidth="1"/>
    <col min="11" max="11" width="9.140625" style="41" customWidth="1"/>
    <col min="12" max="12" width="15.00390625" style="27" customWidth="1"/>
  </cols>
  <sheetData>
    <row r="1" spans="1:8" ht="18.75">
      <c r="A1" s="2"/>
      <c r="B1" s="2"/>
      <c r="C1" s="131" t="s">
        <v>65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40</v>
      </c>
      <c r="C9" t="s">
        <v>39</v>
      </c>
      <c r="D9" t="s">
        <v>13</v>
      </c>
      <c r="E9" s="35">
        <v>170000000</v>
      </c>
      <c r="F9" s="14">
        <v>1689.5348</v>
      </c>
      <c r="G9" s="15">
        <v>0.1259</v>
      </c>
      <c r="H9" s="16">
        <v>41754</v>
      </c>
    </row>
    <row r="10" spans="1:11" ht="12.75" customHeight="1">
      <c r="A10">
        <v>2</v>
      </c>
      <c r="B10" t="s">
        <v>41</v>
      </c>
      <c r="C10" t="s">
        <v>33</v>
      </c>
      <c r="D10" t="s">
        <v>24</v>
      </c>
      <c r="E10" s="35">
        <v>30000000</v>
      </c>
      <c r="F10" s="14">
        <v>297.1977</v>
      </c>
      <c r="G10" s="15">
        <v>0.0222</v>
      </c>
      <c r="H10" s="16">
        <v>41765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67</v>
      </c>
      <c r="C11" t="s">
        <v>66</v>
      </c>
      <c r="D11" t="s">
        <v>24</v>
      </c>
      <c r="E11" s="35">
        <v>15000000</v>
      </c>
      <c r="F11" s="14">
        <v>147.5799</v>
      </c>
      <c r="G11" s="15">
        <v>0.011000000000000001</v>
      </c>
      <c r="H11" s="16">
        <v>41799</v>
      </c>
      <c r="J11" s="15" t="s">
        <v>21</v>
      </c>
      <c r="K11" s="41">
        <v>0.3267</v>
      </c>
    </row>
    <row r="12" spans="1:11" ht="12.75" customHeight="1">
      <c r="A12">
        <v>4</v>
      </c>
      <c r="B12" t="s">
        <v>69</v>
      </c>
      <c r="C12" t="s">
        <v>68</v>
      </c>
      <c r="D12" t="s">
        <v>13</v>
      </c>
      <c r="E12" s="35">
        <v>11000000</v>
      </c>
      <c r="F12" s="14">
        <v>105.72705</v>
      </c>
      <c r="G12" s="15">
        <v>0.0079</v>
      </c>
      <c r="H12" s="16">
        <v>41893</v>
      </c>
      <c r="J12" s="15" t="s">
        <v>13</v>
      </c>
      <c r="K12" s="41">
        <v>0.2491</v>
      </c>
    </row>
    <row r="13" spans="1:11" ht="12.75" customHeight="1">
      <c r="A13">
        <v>5</v>
      </c>
      <c r="B13" t="s">
        <v>71</v>
      </c>
      <c r="C13" t="s">
        <v>12</v>
      </c>
      <c r="D13" t="s">
        <v>13</v>
      </c>
      <c r="E13" s="35">
        <v>5000000</v>
      </c>
      <c r="F13" s="14">
        <v>48.465</v>
      </c>
      <c r="G13" s="15">
        <v>0.0036</v>
      </c>
      <c r="H13" s="16">
        <v>41856</v>
      </c>
      <c r="J13" s="15" t="s">
        <v>70</v>
      </c>
      <c r="K13" s="41">
        <v>0.07490000000000001</v>
      </c>
    </row>
    <row r="14" spans="1:11" ht="12.75" customHeight="1">
      <c r="A14">
        <v>6</v>
      </c>
      <c r="B14" t="s">
        <v>32</v>
      </c>
      <c r="C14" t="s">
        <v>31</v>
      </c>
      <c r="D14" t="s">
        <v>21</v>
      </c>
      <c r="E14" s="35">
        <v>500000</v>
      </c>
      <c r="F14" s="14">
        <v>4.997295</v>
      </c>
      <c r="G14" s="15">
        <v>0.0004</v>
      </c>
      <c r="H14" s="16">
        <v>41732</v>
      </c>
      <c r="J14" s="15" t="s">
        <v>72</v>
      </c>
      <c r="K14" s="41">
        <v>0.0742</v>
      </c>
    </row>
    <row r="15" spans="3:11" ht="12.75" customHeight="1">
      <c r="C15" s="18" t="s">
        <v>42</v>
      </c>
      <c r="D15" s="18"/>
      <c r="E15" s="36"/>
      <c r="F15" s="19">
        <f>SUM(F9:F14)</f>
        <v>2293.501745</v>
      </c>
      <c r="G15" s="20">
        <f>SUM(G9:G14)</f>
        <v>0.171</v>
      </c>
      <c r="H15" s="21"/>
      <c r="I15" s="29"/>
      <c r="J15" s="15" t="s">
        <v>73</v>
      </c>
      <c r="K15" s="41">
        <v>0.0521</v>
      </c>
    </row>
    <row r="16" spans="6:11" ht="12.75" customHeight="1">
      <c r="F16" s="14"/>
      <c r="G16" s="15"/>
      <c r="H16" s="16"/>
      <c r="J16" s="15" t="s">
        <v>74</v>
      </c>
      <c r="K16" s="41">
        <v>0.044800000000000006</v>
      </c>
    </row>
    <row r="17" spans="3:11" ht="12.75" customHeight="1">
      <c r="C17" s="1" t="s">
        <v>43</v>
      </c>
      <c r="F17" s="14"/>
      <c r="G17" s="15"/>
      <c r="H17" s="16"/>
      <c r="J17" s="15" t="s">
        <v>75</v>
      </c>
      <c r="K17" s="41">
        <v>0.038</v>
      </c>
    </row>
    <row r="18" spans="1:11" ht="12.75" customHeight="1">
      <c r="A18">
        <v>7</v>
      </c>
      <c r="B18" t="s">
        <v>77</v>
      </c>
      <c r="C18" t="s">
        <v>76</v>
      </c>
      <c r="D18" t="s">
        <v>21</v>
      </c>
      <c r="E18" s="35">
        <v>250000000</v>
      </c>
      <c r="F18" s="14">
        <v>2464.7475</v>
      </c>
      <c r="G18" s="15">
        <v>0.1837</v>
      </c>
      <c r="H18" s="16">
        <v>41788</v>
      </c>
      <c r="J18" s="15" t="s">
        <v>24</v>
      </c>
      <c r="K18" s="41">
        <v>0.0332</v>
      </c>
    </row>
    <row r="19" spans="1:11" ht="12.75" customHeight="1">
      <c r="A19">
        <v>8</v>
      </c>
      <c r="B19" t="s">
        <v>79</v>
      </c>
      <c r="C19" t="s">
        <v>78</v>
      </c>
      <c r="D19" t="s">
        <v>21</v>
      </c>
      <c r="E19" s="35">
        <v>200000000</v>
      </c>
      <c r="F19" s="14">
        <v>1912.91</v>
      </c>
      <c r="G19" s="15">
        <v>0.1426</v>
      </c>
      <c r="H19" s="16">
        <v>41900</v>
      </c>
      <c r="J19" s="15" t="s">
        <v>26</v>
      </c>
      <c r="K19" s="41">
        <v>0.107</v>
      </c>
    </row>
    <row r="20" spans="1:10" ht="12.75" customHeight="1">
      <c r="A20">
        <v>9</v>
      </c>
      <c r="B20" t="s">
        <v>81</v>
      </c>
      <c r="C20" t="s">
        <v>80</v>
      </c>
      <c r="D20" t="s">
        <v>13</v>
      </c>
      <c r="E20" s="35">
        <v>150000000</v>
      </c>
      <c r="F20" s="14">
        <v>1499.1555</v>
      </c>
      <c r="G20" s="15">
        <v>0.1117</v>
      </c>
      <c r="H20" s="16">
        <v>41732</v>
      </c>
      <c r="J20" s="15"/>
    </row>
    <row r="21" spans="3:9" ht="12.75" customHeight="1">
      <c r="C21" s="18" t="s">
        <v>42</v>
      </c>
      <c r="D21" s="18"/>
      <c r="E21" s="36"/>
      <c r="F21" s="19">
        <f>SUM(F18:F20)</f>
        <v>5876.813</v>
      </c>
      <c r="G21" s="20">
        <f>SUM(G18:G20)</f>
        <v>0.43800000000000006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82</v>
      </c>
      <c r="F23" s="14"/>
      <c r="G23" s="15"/>
      <c r="H23" s="16"/>
    </row>
    <row r="24" spans="3:8" ht="12.75" customHeight="1">
      <c r="C24" s="1" t="s">
        <v>83</v>
      </c>
      <c r="F24" s="14"/>
      <c r="G24" s="15"/>
      <c r="H24" s="16"/>
    </row>
    <row r="25" spans="1:8" ht="12.75" customHeight="1">
      <c r="A25">
        <v>10</v>
      </c>
      <c r="B25" t="s">
        <v>85</v>
      </c>
      <c r="C25" t="s">
        <v>84</v>
      </c>
      <c r="D25" t="s">
        <v>70</v>
      </c>
      <c r="E25" s="35">
        <v>100000000</v>
      </c>
      <c r="F25" s="14">
        <v>1005.205</v>
      </c>
      <c r="G25" s="15">
        <v>0.07490000000000001</v>
      </c>
      <c r="H25" s="16">
        <v>41869</v>
      </c>
    </row>
    <row r="26" spans="1:8" ht="12.75" customHeight="1">
      <c r="A26">
        <v>11</v>
      </c>
      <c r="B26" t="s">
        <v>86</v>
      </c>
      <c r="C26" t="s">
        <v>46</v>
      </c>
      <c r="D26" t="s">
        <v>72</v>
      </c>
      <c r="E26" s="35">
        <v>100000000</v>
      </c>
      <c r="F26" s="14">
        <v>994.912</v>
      </c>
      <c r="G26" s="15">
        <v>0.0742</v>
      </c>
      <c r="H26" s="16">
        <v>42172</v>
      </c>
    </row>
    <row r="27" spans="1:8" ht="12.75" customHeight="1">
      <c r="A27">
        <v>12</v>
      </c>
      <c r="B27" t="s">
        <v>88</v>
      </c>
      <c r="C27" t="s">
        <v>87</v>
      </c>
      <c r="D27" t="s">
        <v>74</v>
      </c>
      <c r="E27" s="35">
        <v>60000000</v>
      </c>
      <c r="F27" s="14">
        <v>600.5244</v>
      </c>
      <c r="G27" s="15">
        <v>0.044800000000000006</v>
      </c>
      <c r="H27" s="16">
        <v>41879</v>
      </c>
    </row>
    <row r="28" spans="1:8" ht="12.75" customHeight="1">
      <c r="A28">
        <v>13</v>
      </c>
      <c r="B28" t="s">
        <v>90</v>
      </c>
      <c r="C28" t="s">
        <v>89</v>
      </c>
      <c r="D28" t="s">
        <v>75</v>
      </c>
      <c r="E28" s="35">
        <v>51000000</v>
      </c>
      <c r="F28" s="14">
        <v>509.62719</v>
      </c>
      <c r="G28" s="15">
        <v>0.038</v>
      </c>
      <c r="H28" s="16">
        <v>41922</v>
      </c>
    </row>
    <row r="29" spans="1:8" ht="12.75" customHeight="1">
      <c r="A29">
        <v>14</v>
      </c>
      <c r="B29" t="s">
        <v>91</v>
      </c>
      <c r="C29" t="s">
        <v>89</v>
      </c>
      <c r="D29" t="s">
        <v>73</v>
      </c>
      <c r="E29" s="35">
        <v>50000000</v>
      </c>
      <c r="F29" s="14">
        <v>499.479</v>
      </c>
      <c r="G29" s="15">
        <v>0.037200000000000004</v>
      </c>
      <c r="H29" s="16">
        <v>41776</v>
      </c>
    </row>
    <row r="30" spans="1:8" ht="12.75" customHeight="1">
      <c r="A30">
        <v>15</v>
      </c>
      <c r="B30" t="s">
        <v>93</v>
      </c>
      <c r="C30" t="s">
        <v>92</v>
      </c>
      <c r="D30" t="s">
        <v>73</v>
      </c>
      <c r="E30" s="35">
        <v>20000000</v>
      </c>
      <c r="F30" s="14">
        <v>199.8242</v>
      </c>
      <c r="G30" s="15">
        <v>0.0149</v>
      </c>
      <c r="H30" s="16">
        <v>41857</v>
      </c>
    </row>
    <row r="31" spans="3:9" ht="12.75" customHeight="1">
      <c r="C31" s="18" t="s">
        <v>42</v>
      </c>
      <c r="D31" s="18"/>
      <c r="E31" s="36"/>
      <c r="F31" s="19">
        <f>SUM(F25:F30)</f>
        <v>3809.5717900000004</v>
      </c>
      <c r="G31" s="20">
        <f>SUM(G25:G30)</f>
        <v>0.28400000000000003</v>
      </c>
      <c r="H31" s="21"/>
      <c r="I31" s="29"/>
    </row>
    <row r="32" spans="6:8" ht="12.75" customHeight="1">
      <c r="F32" s="14"/>
      <c r="G32" s="15"/>
      <c r="H32" s="16"/>
    </row>
    <row r="33" spans="3:8" ht="12.75" customHeight="1">
      <c r="C33" s="1" t="s">
        <v>60</v>
      </c>
      <c r="F33" s="14">
        <v>102.244891</v>
      </c>
      <c r="G33" s="15">
        <v>0.0076</v>
      </c>
      <c r="H33" s="16"/>
    </row>
    <row r="34" spans="3:9" ht="12.75" customHeight="1">
      <c r="C34" s="18" t="s">
        <v>42</v>
      </c>
      <c r="D34" s="18"/>
      <c r="E34" s="36"/>
      <c r="F34" s="19">
        <f>SUM(F33:F33)</f>
        <v>102.244891</v>
      </c>
      <c r="G34" s="20">
        <f>SUM(G33:G33)</f>
        <v>0.0076</v>
      </c>
      <c r="H34" s="21"/>
      <c r="I34" s="29"/>
    </row>
    <row r="35" spans="6:8" ht="12.75" customHeight="1">
      <c r="F35" s="14"/>
      <c r="G35" s="15"/>
      <c r="H35" s="16"/>
    </row>
    <row r="36" spans="3:8" ht="12.75" customHeight="1">
      <c r="C36" s="1" t="s">
        <v>61</v>
      </c>
      <c r="F36" s="14"/>
      <c r="G36" s="15"/>
      <c r="H36" s="16"/>
    </row>
    <row r="37" spans="3:8" ht="12.75" customHeight="1">
      <c r="C37" s="1" t="s">
        <v>62</v>
      </c>
      <c r="F37" s="14">
        <v>1333.56999</v>
      </c>
      <c r="G37" s="15">
        <v>0.09939999999999999</v>
      </c>
      <c r="H37" s="16"/>
    </row>
    <row r="38" spans="3:9" ht="12.75" customHeight="1">
      <c r="C38" s="18" t="s">
        <v>42</v>
      </c>
      <c r="D38" s="18"/>
      <c r="E38" s="36"/>
      <c r="F38" s="19">
        <f>SUM(F37:F37)</f>
        <v>1333.56999</v>
      </c>
      <c r="G38" s="20">
        <f>SUM(G37:G37)</f>
        <v>0.09939999999999999</v>
      </c>
      <c r="H38" s="21"/>
      <c r="I38" s="29"/>
    </row>
    <row r="39" spans="3:9" ht="12.75" customHeight="1">
      <c r="C39" s="22" t="s">
        <v>63</v>
      </c>
      <c r="D39" s="22"/>
      <c r="E39" s="37"/>
      <c r="F39" s="23">
        <f>SUM(F15,F21,F31,F34,F38)</f>
        <v>13415.701416</v>
      </c>
      <c r="G39" s="24">
        <f>SUM(G15,G21,G31,G34,G38)</f>
        <v>1.0000000000000002</v>
      </c>
      <c r="H39" s="25"/>
      <c r="I39" s="30"/>
    </row>
    <row r="40" ht="12.75" customHeight="1"/>
    <row r="41" ht="12.75" customHeight="1">
      <c r="C41" s="1" t="s">
        <v>394</v>
      </c>
    </row>
    <row r="42" ht="12.75" customHeight="1">
      <c r="C42" s="1" t="s">
        <v>395</v>
      </c>
    </row>
    <row r="43" ht="12.75" customHeight="1">
      <c r="C43" s="1"/>
    </row>
    <row r="44" ht="12.75" customHeight="1"/>
    <row r="45" spans="3:12" ht="12.75" customHeight="1">
      <c r="C45" s="55" t="s">
        <v>398</v>
      </c>
      <c r="L45"/>
    </row>
    <row r="46" spans="3:12" ht="12.75" customHeight="1">
      <c r="C46" s="55" t="s">
        <v>399</v>
      </c>
      <c r="D46" s="45" t="s">
        <v>400</v>
      </c>
      <c r="L46"/>
    </row>
    <row r="47" spans="3:12" ht="12.75" customHeight="1">
      <c r="C47" s="44" t="s">
        <v>498</v>
      </c>
      <c r="L47"/>
    </row>
    <row r="48" spans="3:12" ht="12.75" customHeight="1">
      <c r="C48" s="46" t="s">
        <v>401</v>
      </c>
      <c r="D48" s="133">
        <v>1349.0014</v>
      </c>
      <c r="L48"/>
    </row>
    <row r="49" spans="3:12" ht="12.75" customHeight="1">
      <c r="C49" s="46" t="s">
        <v>423</v>
      </c>
      <c r="D49" s="133">
        <v>1001.5</v>
      </c>
      <c r="L49"/>
    </row>
    <row r="50" spans="3:12" ht="12.75" customHeight="1">
      <c r="C50" s="46" t="s">
        <v>424</v>
      </c>
      <c r="D50" s="133">
        <v>1000.7231</v>
      </c>
      <c r="L50"/>
    </row>
    <row r="51" spans="3:12" ht="12.75" customHeight="1">
      <c r="C51" s="46" t="s">
        <v>425</v>
      </c>
      <c r="D51" s="133">
        <v>1002.6905</v>
      </c>
      <c r="L51"/>
    </row>
    <row r="52" spans="3:12" ht="12.75" customHeight="1">
      <c r="C52" s="46" t="s">
        <v>426</v>
      </c>
      <c r="D52" s="133">
        <v>1000.4683</v>
      </c>
      <c r="L52"/>
    </row>
    <row r="53" spans="3:12" ht="12.75" customHeight="1">
      <c r="C53" s="46" t="s">
        <v>427</v>
      </c>
      <c r="D53" s="133">
        <v>1348.9466</v>
      </c>
      <c r="L53"/>
    </row>
    <row r="54" spans="3:12" ht="12.75" customHeight="1">
      <c r="C54" s="46" t="s">
        <v>407</v>
      </c>
      <c r="D54" s="133">
        <v>1353.8555</v>
      </c>
      <c r="L54"/>
    </row>
    <row r="55" spans="3:12" ht="12.75" customHeight="1">
      <c r="C55" s="46" t="s">
        <v>428</v>
      </c>
      <c r="D55" s="133">
        <v>1002.4</v>
      </c>
      <c r="L55"/>
    </row>
    <row r="56" spans="3:12" ht="12.75" customHeight="1">
      <c r="C56" s="46" t="s">
        <v>429</v>
      </c>
      <c r="D56" s="133">
        <v>1002.5852</v>
      </c>
      <c r="L56"/>
    </row>
    <row r="57" spans="3:12" ht="12.75" customHeight="1">
      <c r="C57" s="46" t="s">
        <v>410</v>
      </c>
      <c r="D57" s="137" t="s">
        <v>400</v>
      </c>
      <c r="L57"/>
    </row>
    <row r="58" spans="3:12" ht="12.75" customHeight="1">
      <c r="C58" s="46" t="s">
        <v>430</v>
      </c>
      <c r="D58" s="133">
        <v>1353.6932</v>
      </c>
      <c r="L58"/>
    </row>
    <row r="59" spans="3:12" ht="12.75" customHeight="1">
      <c r="C59" s="46" t="s">
        <v>499</v>
      </c>
      <c r="L59"/>
    </row>
    <row r="60" spans="3:12" ht="12.75" customHeight="1">
      <c r="C60" s="46" t="s">
        <v>401</v>
      </c>
      <c r="D60" s="133">
        <v>1362.7203</v>
      </c>
      <c r="L60"/>
    </row>
    <row r="61" spans="3:12" ht="12.75" customHeight="1">
      <c r="C61" s="46" t="s">
        <v>423</v>
      </c>
      <c r="D61" s="133">
        <v>1003.406</v>
      </c>
      <c r="L61"/>
    </row>
    <row r="62" spans="3:12" ht="12.75" customHeight="1">
      <c r="C62" s="46" t="s">
        <v>424</v>
      </c>
      <c r="D62" s="133">
        <v>1001.9734</v>
      </c>
      <c r="L62"/>
    </row>
    <row r="63" spans="3:12" ht="12.75" customHeight="1">
      <c r="C63" s="46" t="s">
        <v>425</v>
      </c>
      <c r="D63" s="133">
        <v>1003.7598</v>
      </c>
      <c r="L63"/>
    </row>
    <row r="64" spans="3:12" ht="12.75" customHeight="1">
      <c r="C64" s="46" t="s">
        <v>426</v>
      </c>
      <c r="D64" s="133">
        <v>1001.8337</v>
      </c>
      <c r="L64"/>
    </row>
    <row r="65" spans="3:12" ht="12.75" customHeight="1">
      <c r="C65" s="46" t="s">
        <v>427</v>
      </c>
      <c r="D65" s="133">
        <v>1362.6862</v>
      </c>
      <c r="L65"/>
    </row>
    <row r="66" spans="3:12" ht="12.75" customHeight="1">
      <c r="C66" s="46" t="s">
        <v>407</v>
      </c>
      <c r="D66" s="133">
        <v>1368.4394</v>
      </c>
      <c r="L66"/>
    </row>
    <row r="67" spans="3:12" ht="12.75" customHeight="1">
      <c r="C67" s="46" t="s">
        <v>428</v>
      </c>
      <c r="D67" s="133">
        <v>1003.157</v>
      </c>
      <c r="L67"/>
    </row>
    <row r="68" spans="3:12" ht="12.75" customHeight="1">
      <c r="C68" s="46" t="s">
        <v>429</v>
      </c>
      <c r="D68" s="133">
        <v>1003.9143</v>
      </c>
      <c r="L68"/>
    </row>
    <row r="69" spans="3:12" ht="12.75" customHeight="1">
      <c r="C69" s="46" t="s">
        <v>410</v>
      </c>
      <c r="D69" s="137" t="s">
        <v>400</v>
      </c>
      <c r="L69"/>
    </row>
    <row r="70" spans="3:12" ht="12.75">
      <c r="C70" s="46" t="s">
        <v>430</v>
      </c>
      <c r="D70" s="133">
        <v>1368.2752</v>
      </c>
      <c r="L70"/>
    </row>
    <row r="71" spans="3:12" ht="12.75">
      <c r="C71" s="55" t="s">
        <v>412</v>
      </c>
      <c r="D71" s="49" t="s">
        <v>400</v>
      </c>
      <c r="L71"/>
    </row>
    <row r="72" spans="3:12" ht="12.75">
      <c r="C72" s="56" t="s">
        <v>431</v>
      </c>
      <c r="D72" s="49" t="s">
        <v>400</v>
      </c>
      <c r="L72"/>
    </row>
    <row r="73" spans="3:12" ht="12.75">
      <c r="C73" s="57" t="s">
        <v>414</v>
      </c>
      <c r="D73" s="49" t="s">
        <v>400</v>
      </c>
      <c r="L73"/>
    </row>
    <row r="74" spans="3:12" ht="12.75">
      <c r="C74" s="55" t="s">
        <v>415</v>
      </c>
      <c r="D74" s="49" t="s">
        <v>511</v>
      </c>
      <c r="L74"/>
    </row>
    <row r="75" spans="3:12" ht="12.75">
      <c r="C75" s="55" t="s">
        <v>416</v>
      </c>
      <c r="L75"/>
    </row>
    <row r="76" spans="3:12" ht="12.75">
      <c r="C76" s="58" t="s">
        <v>417</v>
      </c>
      <c r="D76" s="51" t="s">
        <v>418</v>
      </c>
      <c r="E76" s="51" t="s">
        <v>419</v>
      </c>
      <c r="L76"/>
    </row>
    <row r="77" spans="3:12" ht="12.75">
      <c r="C77" s="46" t="s">
        <v>423</v>
      </c>
      <c r="D77">
        <v>6.486436</v>
      </c>
      <c r="E77" s="59">
        <v>6.212193999999999</v>
      </c>
      <c r="L77"/>
    </row>
    <row r="78" spans="3:12" ht="12.75">
      <c r="C78" s="46" t="s">
        <v>424</v>
      </c>
      <c r="D78">
        <v>6.919008000000001</v>
      </c>
      <c r="E78" s="59">
        <v>6.6264780000000005</v>
      </c>
      <c r="L78"/>
    </row>
    <row r="79" spans="3:12" ht="12.75">
      <c r="C79" s="46" t="s">
        <v>425</v>
      </c>
      <c r="D79">
        <v>7.084159</v>
      </c>
      <c r="E79" s="59">
        <v>6.784646</v>
      </c>
      <c r="L79"/>
    </row>
    <row r="80" spans="3:12" ht="12.75">
      <c r="C80" s="46" t="s">
        <v>426</v>
      </c>
      <c r="D80">
        <v>6.854199</v>
      </c>
      <c r="E80" s="59">
        <v>6.564409</v>
      </c>
      <c r="L80"/>
    </row>
    <row r="81" spans="3:12" ht="12.75">
      <c r="C81" s="46" t="s">
        <v>428</v>
      </c>
      <c r="D81">
        <v>7.769577</v>
      </c>
      <c r="E81" s="59">
        <v>7.441085999999999</v>
      </c>
      <c r="L81"/>
    </row>
    <row r="82" spans="3:12" ht="12.75">
      <c r="C82" s="46" t="s">
        <v>429</v>
      </c>
      <c r="D82">
        <v>7.3254649999999994</v>
      </c>
      <c r="E82" s="59">
        <v>7.015749</v>
      </c>
      <c r="L82"/>
    </row>
    <row r="83" spans="3:12" ht="12.75">
      <c r="C83" s="46" t="s">
        <v>410</v>
      </c>
      <c r="D83" t="s">
        <v>400</v>
      </c>
      <c r="E83" s="59" t="s">
        <v>400</v>
      </c>
      <c r="L83"/>
    </row>
    <row r="84" spans="3:12" ht="12.75">
      <c r="C84" s="61" t="s">
        <v>421</v>
      </c>
      <c r="L84"/>
    </row>
    <row r="85" spans="3:12" ht="12.75">
      <c r="C85" s="62" t="s">
        <v>422</v>
      </c>
      <c r="L8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61">
      <selection activeCell="G92" sqref="G92"/>
    </sheetView>
  </sheetViews>
  <sheetFormatPr defaultColWidth="9.140625" defaultRowHeight="12.75"/>
  <cols>
    <col min="1" max="1" width="6.421875" style="0" bestFit="1" customWidth="1"/>
    <col min="2" max="2" width="13.7109375" style="0" bestFit="1" customWidth="1"/>
    <col min="3" max="3" width="55.57421875" style="0" customWidth="1"/>
    <col min="4" max="4" width="28.7109375" style="0" bestFit="1" customWidth="1"/>
    <col min="5" max="5" width="41.421875" style="0" customWidth="1"/>
    <col min="6" max="8" width="49.140625" style="0" customWidth="1"/>
    <col min="9" max="9" width="14.57421875" style="27" customWidth="1"/>
    <col min="10" max="10" width="22.421875" style="0" customWidth="1"/>
    <col min="11" max="11" width="9.140625" style="41" customWidth="1"/>
    <col min="12" max="12" width="14.8515625" style="27" customWidth="1"/>
  </cols>
  <sheetData>
    <row r="1" spans="1:8" ht="18.75">
      <c r="A1" s="2"/>
      <c r="B1" s="2"/>
      <c r="C1" s="131" t="s">
        <v>94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8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95</v>
      </c>
      <c r="F7" s="14"/>
      <c r="G7" s="15"/>
      <c r="H7" s="16"/>
    </row>
    <row r="8" spans="3:8" ht="12.75" customHeight="1">
      <c r="C8" s="1" t="s">
        <v>83</v>
      </c>
      <c r="F8" s="14"/>
      <c r="G8" s="15"/>
      <c r="H8" s="16"/>
    </row>
    <row r="9" spans="1:8" ht="12.75" customHeight="1">
      <c r="A9">
        <v>1</v>
      </c>
      <c r="B9" t="s">
        <v>98</v>
      </c>
      <c r="C9" t="s">
        <v>96</v>
      </c>
      <c r="D9" t="s">
        <v>97</v>
      </c>
      <c r="E9" s="35">
        <v>115000</v>
      </c>
      <c r="F9" s="14">
        <v>405.7775</v>
      </c>
      <c r="G9" s="15">
        <v>0.0824</v>
      </c>
      <c r="H9" s="16"/>
    </row>
    <row r="10" spans="1:11" ht="12.75" customHeight="1">
      <c r="A10">
        <v>2</v>
      </c>
      <c r="B10" t="s">
        <v>101</v>
      </c>
      <c r="C10" t="s">
        <v>99</v>
      </c>
      <c r="D10" t="s">
        <v>100</v>
      </c>
      <c r="E10" s="35">
        <v>42400</v>
      </c>
      <c r="F10" s="14">
        <v>394.638</v>
      </c>
      <c r="G10" s="15">
        <v>0.0802</v>
      </c>
      <c r="H10" s="16"/>
      <c r="J10" s="17" t="s">
        <v>16</v>
      </c>
      <c r="K10" s="42" t="s">
        <v>17</v>
      </c>
    </row>
    <row r="11" spans="1:11" ht="12.75" customHeight="1">
      <c r="A11">
        <v>3</v>
      </c>
      <c r="B11" t="s">
        <v>104</v>
      </c>
      <c r="C11" t="s">
        <v>102</v>
      </c>
      <c r="D11" t="s">
        <v>103</v>
      </c>
      <c r="E11" s="35">
        <v>11130</v>
      </c>
      <c r="F11" s="14">
        <v>365.37564</v>
      </c>
      <c r="G11" s="15">
        <v>0.0742</v>
      </c>
      <c r="H11" s="16"/>
      <c r="J11" s="15" t="s">
        <v>103</v>
      </c>
      <c r="K11" s="41">
        <v>0.18789999999999998</v>
      </c>
    </row>
    <row r="12" spans="1:11" ht="12.75" customHeight="1">
      <c r="A12">
        <v>4</v>
      </c>
      <c r="B12" t="s">
        <v>107</v>
      </c>
      <c r="C12" t="s">
        <v>105</v>
      </c>
      <c r="D12" t="s">
        <v>106</v>
      </c>
      <c r="E12" s="35">
        <v>26000</v>
      </c>
      <c r="F12" s="14">
        <v>323.713</v>
      </c>
      <c r="G12" s="15">
        <v>0.0658</v>
      </c>
      <c r="H12" s="16"/>
      <c r="J12" s="15" t="s">
        <v>106</v>
      </c>
      <c r="K12" s="41">
        <v>0.1469</v>
      </c>
    </row>
    <row r="13" spans="1:11" ht="12.75" customHeight="1">
      <c r="A13">
        <v>5</v>
      </c>
      <c r="B13" t="s">
        <v>109</v>
      </c>
      <c r="C13" t="s">
        <v>92</v>
      </c>
      <c r="D13" t="s">
        <v>108</v>
      </c>
      <c r="E13" s="35">
        <v>32800</v>
      </c>
      <c r="F13" s="14">
        <v>289.9192</v>
      </c>
      <c r="G13" s="15">
        <v>0.058899999999999994</v>
      </c>
      <c r="H13" s="16"/>
      <c r="J13" s="15" t="s">
        <v>97</v>
      </c>
      <c r="K13" s="41">
        <v>0.11960000000000001</v>
      </c>
    </row>
    <row r="14" spans="1:11" ht="12.75" customHeight="1">
      <c r="A14">
        <v>6</v>
      </c>
      <c r="B14" t="s">
        <v>112</v>
      </c>
      <c r="C14" t="s">
        <v>110</v>
      </c>
      <c r="D14" t="s">
        <v>103</v>
      </c>
      <c r="E14" s="35">
        <v>12000</v>
      </c>
      <c r="F14" s="14">
        <v>255.978</v>
      </c>
      <c r="G14" s="15">
        <v>0.052000000000000005</v>
      </c>
      <c r="H14" s="16"/>
      <c r="J14" s="15" t="s">
        <v>111</v>
      </c>
      <c r="K14" s="41">
        <v>0.11230000000000001</v>
      </c>
    </row>
    <row r="15" spans="1:11" ht="12.75" customHeight="1">
      <c r="A15">
        <v>7</v>
      </c>
      <c r="B15" t="s">
        <v>115</v>
      </c>
      <c r="C15" t="s">
        <v>113</v>
      </c>
      <c r="D15" t="s">
        <v>114</v>
      </c>
      <c r="E15" s="35">
        <v>20000</v>
      </c>
      <c r="F15" s="14">
        <v>254.38</v>
      </c>
      <c r="G15" s="15">
        <v>0.051699999999999996</v>
      </c>
      <c r="H15" s="16"/>
      <c r="J15" s="15" t="s">
        <v>100</v>
      </c>
      <c r="K15" s="41">
        <v>0.0858</v>
      </c>
    </row>
    <row r="16" spans="1:11" ht="12.75" customHeight="1">
      <c r="A16">
        <v>8</v>
      </c>
      <c r="B16" t="s">
        <v>117</v>
      </c>
      <c r="C16" t="s">
        <v>116</v>
      </c>
      <c r="D16" t="s">
        <v>106</v>
      </c>
      <c r="E16" s="35">
        <v>21500</v>
      </c>
      <c r="F16" s="14">
        <v>160.992</v>
      </c>
      <c r="G16" s="15">
        <v>0.0327</v>
      </c>
      <c r="H16" s="16"/>
      <c r="J16" s="15" t="s">
        <v>108</v>
      </c>
      <c r="K16" s="41">
        <v>0.08220000000000001</v>
      </c>
    </row>
    <row r="17" spans="1:11" ht="12.75" customHeight="1">
      <c r="A17">
        <v>9</v>
      </c>
      <c r="B17" t="s">
        <v>119</v>
      </c>
      <c r="C17" t="s">
        <v>118</v>
      </c>
      <c r="D17" t="s">
        <v>106</v>
      </c>
      <c r="E17" s="35">
        <v>8000</v>
      </c>
      <c r="F17" s="14">
        <v>153.416</v>
      </c>
      <c r="G17" s="15">
        <v>0.031200000000000002</v>
      </c>
      <c r="H17" s="16"/>
      <c r="J17" s="15" t="s">
        <v>114</v>
      </c>
      <c r="K17" s="41">
        <v>0.061500000000000006</v>
      </c>
    </row>
    <row r="18" spans="1:11" ht="12.75" customHeight="1">
      <c r="A18">
        <v>10</v>
      </c>
      <c r="B18" t="s">
        <v>122</v>
      </c>
      <c r="C18" t="s">
        <v>120</v>
      </c>
      <c r="D18" t="s">
        <v>103</v>
      </c>
      <c r="E18" s="35">
        <v>26500</v>
      </c>
      <c r="F18" s="14">
        <v>143.948</v>
      </c>
      <c r="G18" s="15">
        <v>0.0292</v>
      </c>
      <c r="H18" s="16"/>
      <c r="J18" s="15" t="s">
        <v>121</v>
      </c>
      <c r="K18" s="41">
        <v>0.0483</v>
      </c>
    </row>
    <row r="19" spans="1:11" ht="12.75" customHeight="1">
      <c r="A19">
        <v>11</v>
      </c>
      <c r="B19" t="s">
        <v>125</v>
      </c>
      <c r="C19" t="s">
        <v>123</v>
      </c>
      <c r="D19" t="s">
        <v>121</v>
      </c>
      <c r="E19" s="35">
        <v>42750</v>
      </c>
      <c r="F19" s="14">
        <v>135.838125</v>
      </c>
      <c r="G19" s="15">
        <v>0.0276</v>
      </c>
      <c r="H19" s="16"/>
      <c r="J19" s="15" t="s">
        <v>124</v>
      </c>
      <c r="K19" s="41">
        <v>0.0408</v>
      </c>
    </row>
    <row r="20" spans="1:11" ht="12.75" customHeight="1">
      <c r="A20">
        <v>12</v>
      </c>
      <c r="B20" t="s">
        <v>128</v>
      </c>
      <c r="C20" t="s">
        <v>126</v>
      </c>
      <c r="D20" t="s">
        <v>111</v>
      </c>
      <c r="E20" s="35">
        <v>35000</v>
      </c>
      <c r="F20" s="14">
        <v>133.98</v>
      </c>
      <c r="G20" s="15">
        <v>0.027200000000000002</v>
      </c>
      <c r="H20" s="16"/>
      <c r="J20" s="15" t="s">
        <v>127</v>
      </c>
      <c r="K20" s="41">
        <v>0.0321</v>
      </c>
    </row>
    <row r="21" spans="1:11" ht="12.75" customHeight="1">
      <c r="A21">
        <v>13</v>
      </c>
      <c r="B21" t="s">
        <v>131</v>
      </c>
      <c r="C21" t="s">
        <v>129</v>
      </c>
      <c r="D21" t="s">
        <v>111</v>
      </c>
      <c r="E21" s="35">
        <v>23000</v>
      </c>
      <c r="F21" s="14">
        <v>132.1925</v>
      </c>
      <c r="G21" s="15">
        <v>0.0269</v>
      </c>
      <c r="H21" s="16"/>
      <c r="J21" s="15" t="s">
        <v>130</v>
      </c>
      <c r="K21" s="41">
        <v>0.030299999999999997</v>
      </c>
    </row>
    <row r="22" spans="1:11" ht="12.75" customHeight="1">
      <c r="A22">
        <v>14</v>
      </c>
      <c r="B22" t="s">
        <v>134</v>
      </c>
      <c r="C22" t="s">
        <v>132</v>
      </c>
      <c r="D22" t="s">
        <v>130</v>
      </c>
      <c r="E22" s="35">
        <v>30000</v>
      </c>
      <c r="F22" s="14">
        <v>119.595</v>
      </c>
      <c r="G22" s="15">
        <v>0.024300000000000002</v>
      </c>
      <c r="H22" s="16"/>
      <c r="J22" s="15" t="s">
        <v>133</v>
      </c>
      <c r="K22" s="41">
        <v>0.0182</v>
      </c>
    </row>
    <row r="23" spans="1:11" ht="12.75" customHeight="1">
      <c r="A23">
        <v>15</v>
      </c>
      <c r="B23" t="s">
        <v>137</v>
      </c>
      <c r="C23" t="s">
        <v>135</v>
      </c>
      <c r="D23" t="s">
        <v>97</v>
      </c>
      <c r="E23" s="35">
        <v>17800</v>
      </c>
      <c r="F23" s="14">
        <v>107.7879</v>
      </c>
      <c r="G23" s="15">
        <v>0.0219</v>
      </c>
      <c r="H23" s="16"/>
      <c r="J23" s="15" t="s">
        <v>136</v>
      </c>
      <c r="K23" s="41">
        <v>0.0073</v>
      </c>
    </row>
    <row r="24" spans="1:11" ht="12.75" customHeight="1">
      <c r="A24">
        <v>16</v>
      </c>
      <c r="B24" t="s">
        <v>140</v>
      </c>
      <c r="C24" t="s">
        <v>138</v>
      </c>
      <c r="D24" t="s">
        <v>103</v>
      </c>
      <c r="E24" s="35">
        <v>7636</v>
      </c>
      <c r="F24" s="14">
        <v>106.193852</v>
      </c>
      <c r="G24" s="15">
        <v>0.0216</v>
      </c>
      <c r="H24" s="16"/>
      <c r="J24" s="15" t="s">
        <v>139</v>
      </c>
      <c r="K24" s="41">
        <v>0.0067</v>
      </c>
    </row>
    <row r="25" spans="1:11" ht="12.75" customHeight="1">
      <c r="A25">
        <v>17</v>
      </c>
      <c r="B25" t="s">
        <v>143</v>
      </c>
      <c r="C25" t="s">
        <v>141</v>
      </c>
      <c r="D25" t="s">
        <v>127</v>
      </c>
      <c r="E25" s="35">
        <v>50000</v>
      </c>
      <c r="F25" s="14">
        <v>101.1</v>
      </c>
      <c r="G25" s="15">
        <v>0.020499999999999997</v>
      </c>
      <c r="H25" s="16"/>
      <c r="J25" s="15" t="s">
        <v>142</v>
      </c>
      <c r="K25" s="41">
        <v>0.0060999999999999995</v>
      </c>
    </row>
    <row r="26" spans="1:11" ht="12.75" customHeight="1">
      <c r="A26">
        <v>18</v>
      </c>
      <c r="B26" t="s">
        <v>145</v>
      </c>
      <c r="C26" t="s">
        <v>144</v>
      </c>
      <c r="D26" t="s">
        <v>124</v>
      </c>
      <c r="E26" s="35">
        <v>52500</v>
      </c>
      <c r="F26" s="14">
        <v>98.98875</v>
      </c>
      <c r="G26" s="15">
        <v>0.020099999999999996</v>
      </c>
      <c r="H26" s="16"/>
      <c r="J26" s="15" t="s">
        <v>26</v>
      </c>
      <c r="K26" s="41">
        <v>0.013999999999999999</v>
      </c>
    </row>
    <row r="27" spans="1:10" ht="12.75" customHeight="1">
      <c r="A27">
        <v>19</v>
      </c>
      <c r="B27" t="s">
        <v>147</v>
      </c>
      <c r="C27" t="s">
        <v>146</v>
      </c>
      <c r="D27" t="s">
        <v>111</v>
      </c>
      <c r="E27" s="35">
        <v>3664</v>
      </c>
      <c r="F27" s="14">
        <v>93.941296</v>
      </c>
      <c r="G27" s="15">
        <v>0.0191</v>
      </c>
      <c r="H27" s="16"/>
      <c r="J27" s="15"/>
    </row>
    <row r="28" spans="1:8" ht="12.75" customHeight="1">
      <c r="A28">
        <v>20</v>
      </c>
      <c r="B28" t="s">
        <v>149</v>
      </c>
      <c r="C28" t="s">
        <v>148</v>
      </c>
      <c r="D28" t="s">
        <v>108</v>
      </c>
      <c r="E28" s="35">
        <v>65500</v>
      </c>
      <c r="F28" s="14">
        <v>80.07375</v>
      </c>
      <c r="G28" s="15">
        <v>0.0163</v>
      </c>
      <c r="H28" s="16"/>
    </row>
    <row r="29" spans="1:8" ht="12.75" customHeight="1">
      <c r="A29">
        <v>21</v>
      </c>
      <c r="B29" t="s">
        <v>151</v>
      </c>
      <c r="C29" t="s">
        <v>150</v>
      </c>
      <c r="D29" t="s">
        <v>97</v>
      </c>
      <c r="E29" s="35">
        <v>2850</v>
      </c>
      <c r="F29" s="14">
        <v>75.452325</v>
      </c>
      <c r="G29" s="15">
        <v>0.015300000000000001</v>
      </c>
      <c r="H29" s="16"/>
    </row>
    <row r="30" spans="1:8" ht="12.75" customHeight="1">
      <c r="A30">
        <v>22</v>
      </c>
      <c r="B30" t="s">
        <v>153</v>
      </c>
      <c r="C30" t="s">
        <v>152</v>
      </c>
      <c r="D30" t="s">
        <v>111</v>
      </c>
      <c r="E30" s="35">
        <v>6197</v>
      </c>
      <c r="F30" s="14">
        <v>57.827306</v>
      </c>
      <c r="G30" s="15">
        <v>0.011699999999999999</v>
      </c>
      <c r="H30" s="16"/>
    </row>
    <row r="31" spans="1:8" ht="12.75" customHeight="1">
      <c r="A31">
        <v>23</v>
      </c>
      <c r="B31" t="s">
        <v>155</v>
      </c>
      <c r="C31" t="s">
        <v>154</v>
      </c>
      <c r="D31" t="s">
        <v>121</v>
      </c>
      <c r="E31" s="35">
        <v>42000</v>
      </c>
      <c r="F31" s="14">
        <v>57.729</v>
      </c>
      <c r="G31" s="15">
        <v>0.011699999999999999</v>
      </c>
      <c r="H31" s="16"/>
    </row>
    <row r="32" spans="1:8" ht="12.75" customHeight="1">
      <c r="A32">
        <v>24</v>
      </c>
      <c r="B32" t="s">
        <v>157</v>
      </c>
      <c r="C32" t="s">
        <v>156</v>
      </c>
      <c r="D32" t="s">
        <v>127</v>
      </c>
      <c r="E32" s="35">
        <v>2616</v>
      </c>
      <c r="F32" s="14">
        <v>57.210612</v>
      </c>
      <c r="G32" s="15">
        <v>0.0116</v>
      </c>
      <c r="H32" s="16"/>
    </row>
    <row r="33" spans="1:8" ht="12.75" customHeight="1">
      <c r="A33">
        <v>25</v>
      </c>
      <c r="B33" t="s">
        <v>159</v>
      </c>
      <c r="C33" t="s">
        <v>158</v>
      </c>
      <c r="D33" t="s">
        <v>124</v>
      </c>
      <c r="E33" s="35">
        <v>40000</v>
      </c>
      <c r="F33" s="14">
        <v>55.7</v>
      </c>
      <c r="G33" s="15">
        <v>0.0113</v>
      </c>
      <c r="H33" s="16"/>
    </row>
    <row r="34" spans="1:8" ht="12.75" customHeight="1">
      <c r="A34">
        <v>26</v>
      </c>
      <c r="B34" t="s">
        <v>161</v>
      </c>
      <c r="C34" t="s">
        <v>160</v>
      </c>
      <c r="D34" t="s">
        <v>103</v>
      </c>
      <c r="E34" s="35">
        <v>3000</v>
      </c>
      <c r="F34" s="14">
        <v>53.8605</v>
      </c>
      <c r="G34" s="15">
        <v>0.0109</v>
      </c>
      <c r="H34" s="16"/>
    </row>
    <row r="35" spans="1:8" ht="12.75" customHeight="1">
      <c r="A35">
        <v>27</v>
      </c>
      <c r="B35" t="s">
        <v>162</v>
      </c>
      <c r="C35" t="s">
        <v>12</v>
      </c>
      <c r="D35" t="s">
        <v>106</v>
      </c>
      <c r="E35" s="35">
        <v>10500</v>
      </c>
      <c r="F35" s="14">
        <v>52.69425</v>
      </c>
      <c r="G35" s="15">
        <v>0.010700000000000001</v>
      </c>
      <c r="H35" s="16"/>
    </row>
    <row r="36" spans="1:8" ht="12.75" customHeight="1">
      <c r="A36">
        <v>28</v>
      </c>
      <c r="B36" t="s">
        <v>164</v>
      </c>
      <c r="C36" t="s">
        <v>163</v>
      </c>
      <c r="D36" t="s">
        <v>111</v>
      </c>
      <c r="E36" s="35">
        <v>6000</v>
      </c>
      <c r="F36" s="14">
        <v>50.691</v>
      </c>
      <c r="G36" s="15">
        <v>0.0103</v>
      </c>
      <c r="H36" s="16"/>
    </row>
    <row r="37" spans="1:8" ht="12.75" customHeight="1">
      <c r="A37">
        <v>29</v>
      </c>
      <c r="B37" t="s">
        <v>166</v>
      </c>
      <c r="C37" t="s">
        <v>165</v>
      </c>
      <c r="D37" t="s">
        <v>133</v>
      </c>
      <c r="E37" s="35">
        <v>10000</v>
      </c>
      <c r="F37" s="14">
        <v>48.405</v>
      </c>
      <c r="G37" s="15">
        <v>0.0098</v>
      </c>
      <c r="H37" s="16"/>
    </row>
    <row r="38" spans="1:8" ht="12.75" customHeight="1">
      <c r="A38">
        <v>30</v>
      </c>
      <c r="B38" t="s">
        <v>168</v>
      </c>
      <c r="C38" t="s">
        <v>167</v>
      </c>
      <c r="D38" t="s">
        <v>114</v>
      </c>
      <c r="E38" s="35">
        <v>30000</v>
      </c>
      <c r="F38" s="14">
        <v>48.27</v>
      </c>
      <c r="G38" s="15">
        <v>0.0098</v>
      </c>
      <c r="H38" s="16"/>
    </row>
    <row r="39" spans="1:8" ht="12.75" customHeight="1">
      <c r="A39">
        <v>31</v>
      </c>
      <c r="B39" t="s">
        <v>170</v>
      </c>
      <c r="C39" t="s">
        <v>169</v>
      </c>
      <c r="D39" t="s">
        <v>111</v>
      </c>
      <c r="E39" s="35">
        <v>16831</v>
      </c>
      <c r="F39" s="14">
        <v>47.976766</v>
      </c>
      <c r="G39" s="15">
        <v>0.0097</v>
      </c>
      <c r="H39" s="16"/>
    </row>
    <row r="40" spans="1:8" ht="12.75" customHeight="1">
      <c r="A40">
        <v>32</v>
      </c>
      <c r="B40" t="s">
        <v>172</v>
      </c>
      <c r="C40" t="s">
        <v>171</v>
      </c>
      <c r="D40" t="s">
        <v>124</v>
      </c>
      <c r="E40" s="35">
        <v>16000</v>
      </c>
      <c r="F40" s="14">
        <v>46.2</v>
      </c>
      <c r="G40" s="15">
        <v>0.009399999999999999</v>
      </c>
      <c r="H40" s="16"/>
    </row>
    <row r="41" spans="1:8" ht="12.75" customHeight="1">
      <c r="A41">
        <v>33</v>
      </c>
      <c r="B41" t="s">
        <v>174</v>
      </c>
      <c r="C41" t="s">
        <v>173</v>
      </c>
      <c r="D41" t="s">
        <v>121</v>
      </c>
      <c r="E41" s="35">
        <v>14500</v>
      </c>
      <c r="F41" s="14">
        <v>44.5295</v>
      </c>
      <c r="G41" s="15">
        <v>0.009000000000000001</v>
      </c>
      <c r="H41" s="16"/>
    </row>
    <row r="42" spans="1:8" ht="12.75" customHeight="1">
      <c r="A42">
        <v>34</v>
      </c>
      <c r="B42" t="s">
        <v>176</v>
      </c>
      <c r="C42" t="s">
        <v>175</v>
      </c>
      <c r="D42" t="s">
        <v>133</v>
      </c>
      <c r="E42" s="35">
        <v>13000</v>
      </c>
      <c r="F42" s="14">
        <v>41.431</v>
      </c>
      <c r="G42" s="15">
        <v>0.0084</v>
      </c>
      <c r="H42" s="16"/>
    </row>
    <row r="43" spans="1:8" ht="12.75" customHeight="1">
      <c r="A43">
        <v>35</v>
      </c>
      <c r="B43" t="s">
        <v>178</v>
      </c>
      <c r="C43" t="s">
        <v>177</v>
      </c>
      <c r="D43" t="s">
        <v>111</v>
      </c>
      <c r="E43" s="35">
        <v>10000</v>
      </c>
      <c r="F43" s="14">
        <v>36.49</v>
      </c>
      <c r="G43" s="15">
        <v>0.0074</v>
      </c>
      <c r="H43" s="16"/>
    </row>
    <row r="44" spans="1:8" ht="12.75" customHeight="1">
      <c r="A44">
        <v>36</v>
      </c>
      <c r="B44" t="s">
        <v>180</v>
      </c>
      <c r="C44" t="s">
        <v>179</v>
      </c>
      <c r="D44" t="s">
        <v>136</v>
      </c>
      <c r="E44" s="35">
        <v>4652</v>
      </c>
      <c r="F44" s="14">
        <v>35.929722</v>
      </c>
      <c r="G44" s="15">
        <v>0.0073</v>
      </c>
      <c r="H44" s="16"/>
    </row>
    <row r="45" spans="1:8" ht="12.75" customHeight="1">
      <c r="A45">
        <v>37</v>
      </c>
      <c r="B45" t="s">
        <v>182</v>
      </c>
      <c r="C45" t="s">
        <v>181</v>
      </c>
      <c r="D45" t="s">
        <v>108</v>
      </c>
      <c r="E45" s="35">
        <v>7000</v>
      </c>
      <c r="F45" s="14">
        <v>34.587</v>
      </c>
      <c r="G45" s="15">
        <v>0.006999999999999999</v>
      </c>
      <c r="H45" s="16"/>
    </row>
    <row r="46" spans="1:8" ht="12.75" customHeight="1">
      <c r="A46">
        <v>38</v>
      </c>
      <c r="B46" t="s">
        <v>184</v>
      </c>
      <c r="C46" t="s">
        <v>183</v>
      </c>
      <c r="D46" t="s">
        <v>106</v>
      </c>
      <c r="E46" s="35">
        <v>4125</v>
      </c>
      <c r="F46" s="14">
        <v>32.218313</v>
      </c>
      <c r="G46" s="15">
        <v>0.006500000000000001</v>
      </c>
      <c r="H46" s="16"/>
    </row>
    <row r="47" spans="1:8" ht="12.75" customHeight="1">
      <c r="A47">
        <v>39</v>
      </c>
      <c r="B47" t="s">
        <v>186</v>
      </c>
      <c r="C47" t="s">
        <v>185</v>
      </c>
      <c r="D47" t="s">
        <v>142</v>
      </c>
      <c r="E47" s="35">
        <v>990</v>
      </c>
      <c r="F47" s="14">
        <v>30.13164</v>
      </c>
      <c r="G47" s="15">
        <v>0.0060999999999999995</v>
      </c>
      <c r="H47" s="16"/>
    </row>
    <row r="48" spans="1:8" ht="12.75" customHeight="1">
      <c r="A48">
        <v>40</v>
      </c>
      <c r="B48" t="s">
        <v>188</v>
      </c>
      <c r="C48" t="s">
        <v>187</v>
      </c>
      <c r="D48" t="s">
        <v>130</v>
      </c>
      <c r="E48" s="35">
        <v>1500</v>
      </c>
      <c r="F48" s="14">
        <v>29.57625</v>
      </c>
      <c r="G48" s="15">
        <v>0.006</v>
      </c>
      <c r="H48" s="16"/>
    </row>
    <row r="49" spans="1:8" ht="12.75" customHeight="1">
      <c r="A49">
        <v>41</v>
      </c>
      <c r="B49" t="s">
        <v>190</v>
      </c>
      <c r="C49" t="s">
        <v>189</v>
      </c>
      <c r="D49" t="s">
        <v>139</v>
      </c>
      <c r="E49" s="35">
        <v>34000</v>
      </c>
      <c r="F49" s="14">
        <v>28.951</v>
      </c>
      <c r="G49" s="15">
        <v>0.0059</v>
      </c>
      <c r="H49" s="16"/>
    </row>
    <row r="50" spans="1:8" ht="12.75" customHeight="1">
      <c r="A50">
        <v>42</v>
      </c>
      <c r="B50" t="s">
        <v>192</v>
      </c>
      <c r="C50" t="s">
        <v>191</v>
      </c>
      <c r="D50" t="s">
        <v>100</v>
      </c>
      <c r="E50" s="35">
        <v>6000</v>
      </c>
      <c r="F50" s="14">
        <v>27.603</v>
      </c>
      <c r="G50" s="15">
        <v>0.005600000000000001</v>
      </c>
      <c r="H50" s="16"/>
    </row>
    <row r="51" spans="1:8" ht="12.75" customHeight="1">
      <c r="A51">
        <v>43</v>
      </c>
      <c r="B51" t="s">
        <v>193</v>
      </c>
      <c r="C51" t="s">
        <v>396</v>
      </c>
      <c r="D51" t="s">
        <v>139</v>
      </c>
      <c r="E51" s="35">
        <v>4760</v>
      </c>
      <c r="F51" s="14">
        <v>4.05314</v>
      </c>
      <c r="G51" s="15">
        <v>0.0008</v>
      </c>
      <c r="H51" s="16"/>
    </row>
    <row r="52" spans="3:9" ht="12.75" customHeight="1">
      <c r="C52" s="18" t="s">
        <v>42</v>
      </c>
      <c r="D52" s="18"/>
      <c r="E52" s="18"/>
      <c r="F52" s="19">
        <f>SUM(F9:F51)</f>
        <v>4855.345836999998</v>
      </c>
      <c r="G52" s="20">
        <f>SUM(G9:G51)</f>
        <v>0.9859999999999999</v>
      </c>
      <c r="H52" s="21"/>
      <c r="I52" s="29"/>
    </row>
    <row r="53" spans="6:8" ht="12.75" customHeight="1">
      <c r="F53" s="14"/>
      <c r="G53" s="15"/>
      <c r="H53" s="16"/>
    </row>
    <row r="54" spans="3:8" ht="12.75" customHeight="1">
      <c r="C54" s="1" t="s">
        <v>61</v>
      </c>
      <c r="F54" s="14"/>
      <c r="G54" s="15"/>
      <c r="H54" s="16"/>
    </row>
    <row r="55" spans="3:8" ht="12.75" customHeight="1">
      <c r="C55" s="1" t="s">
        <v>62</v>
      </c>
      <c r="F55" s="14">
        <v>67.881501</v>
      </c>
      <c r="G55" s="15">
        <v>0.013999999999999999</v>
      </c>
      <c r="H55" s="16"/>
    </row>
    <row r="56" spans="3:9" ht="12.75" customHeight="1">
      <c r="C56" s="18" t="s">
        <v>42</v>
      </c>
      <c r="D56" s="18"/>
      <c r="E56" s="18"/>
      <c r="F56" s="19">
        <f>SUM(F55:F55)</f>
        <v>67.881501</v>
      </c>
      <c r="G56" s="20">
        <f>SUM(G55:G55)</f>
        <v>0.013999999999999999</v>
      </c>
      <c r="H56" s="21"/>
      <c r="I56" s="29"/>
    </row>
    <row r="57" spans="3:9" ht="12.75" customHeight="1">
      <c r="C57" s="22" t="s">
        <v>63</v>
      </c>
      <c r="D57" s="22"/>
      <c r="E57" s="22"/>
      <c r="F57" s="23">
        <f>SUM(F52,F56)</f>
        <v>4923.227337999998</v>
      </c>
      <c r="G57" s="24">
        <f>SUM(G52,G56)</f>
        <v>0.9999999999999999</v>
      </c>
      <c r="H57" s="25"/>
      <c r="I57" s="30"/>
    </row>
    <row r="58" ht="12.75" customHeight="1"/>
    <row r="59" ht="12.75" customHeight="1">
      <c r="C59" s="1" t="s">
        <v>64</v>
      </c>
    </row>
    <row r="60" ht="12.75" customHeight="1"/>
    <row r="61" ht="12.75" customHeight="1"/>
    <row r="62" spans="3:11" ht="12.75" customHeight="1">
      <c r="C62" s="63" t="s">
        <v>398</v>
      </c>
      <c r="D62" s="45"/>
      <c r="E62" s="63"/>
      <c r="F62" s="64"/>
      <c r="G62" s="65"/>
      <c r="H62" s="66"/>
      <c r="I62" s="63"/>
      <c r="K62" s="15"/>
    </row>
    <row r="63" spans="3:11" ht="12.75" customHeight="1">
      <c r="C63" s="63" t="s">
        <v>432</v>
      </c>
      <c r="D63" s="45" t="s">
        <v>400</v>
      </c>
      <c r="E63" s="63"/>
      <c r="F63" s="64"/>
      <c r="G63" s="65"/>
      <c r="H63" s="66"/>
      <c r="I63" s="63"/>
      <c r="K63" s="15"/>
    </row>
    <row r="64" spans="3:11" ht="12.75" customHeight="1">
      <c r="C64" s="44" t="s">
        <v>498</v>
      </c>
      <c r="D64" s="45"/>
      <c r="E64" s="63"/>
      <c r="F64" s="64"/>
      <c r="G64" s="65"/>
      <c r="H64" s="66"/>
      <c r="I64" s="63"/>
      <c r="K64" s="15"/>
    </row>
    <row r="65" spans="3:11" ht="12.75" customHeight="1">
      <c r="C65" s="67" t="s">
        <v>433</v>
      </c>
      <c r="D65" s="68">
        <v>9.76</v>
      </c>
      <c r="F65" s="69"/>
      <c r="G65" s="65"/>
      <c r="H65" s="66"/>
      <c r="I65" s="63"/>
      <c r="K65" s="15"/>
    </row>
    <row r="66" spans="3:11" ht="12.75" customHeight="1">
      <c r="C66" s="67" t="s">
        <v>434</v>
      </c>
      <c r="D66" s="68">
        <v>9.76</v>
      </c>
      <c r="F66" s="69"/>
      <c r="G66" s="65"/>
      <c r="H66" s="66"/>
      <c r="I66" s="63"/>
      <c r="K66" s="15"/>
    </row>
    <row r="67" spans="3:11" ht="12.75" customHeight="1">
      <c r="C67" s="67" t="s">
        <v>435</v>
      </c>
      <c r="D67" s="68">
        <v>9.83</v>
      </c>
      <c r="F67" s="69"/>
      <c r="G67" s="65"/>
      <c r="H67" s="66"/>
      <c r="I67" s="63"/>
      <c r="K67" s="15"/>
    </row>
    <row r="68" spans="3:11" ht="12.75" customHeight="1">
      <c r="C68" s="67" t="s">
        <v>436</v>
      </c>
      <c r="D68" s="68">
        <v>9.83</v>
      </c>
      <c r="F68" s="69"/>
      <c r="G68" s="65"/>
      <c r="H68" s="66"/>
      <c r="I68" s="63"/>
      <c r="K68" s="15"/>
    </row>
    <row r="69" spans="3:11" ht="12.75" customHeight="1">
      <c r="C69" s="46" t="s">
        <v>500</v>
      </c>
      <c r="D69" s="70"/>
      <c r="E69" s="70"/>
      <c r="F69" s="69"/>
      <c r="G69" s="65"/>
      <c r="H69" s="66"/>
      <c r="I69" s="70"/>
      <c r="K69" s="15"/>
    </row>
    <row r="70" spans="3:11" ht="12.75" customHeight="1">
      <c r="C70" s="67" t="s">
        <v>433</v>
      </c>
      <c r="D70" s="68">
        <v>10.25</v>
      </c>
      <c r="E70" s="70"/>
      <c r="F70" s="64"/>
      <c r="G70" s="65"/>
      <c r="H70" s="66"/>
      <c r="I70" s="63"/>
      <c r="K70" s="15"/>
    </row>
    <row r="71" spans="3:11" ht="12.75" customHeight="1">
      <c r="C71" s="67" t="s">
        <v>434</v>
      </c>
      <c r="D71" s="68">
        <v>10.25</v>
      </c>
      <c r="E71" s="70"/>
      <c r="F71" s="64"/>
      <c r="G71" s="65"/>
      <c r="H71" s="66"/>
      <c r="I71" s="63"/>
      <c r="K71" s="15"/>
    </row>
    <row r="72" spans="3:11" ht="12.75" customHeight="1">
      <c r="C72" s="67" t="s">
        <v>435</v>
      </c>
      <c r="D72" s="68">
        <v>10.32</v>
      </c>
      <c r="E72" s="70"/>
      <c r="F72" s="64"/>
      <c r="G72" s="65"/>
      <c r="H72" s="66"/>
      <c r="I72" s="63"/>
      <c r="K72" s="15"/>
    </row>
    <row r="73" spans="3:11" ht="12.75" customHeight="1">
      <c r="C73" s="67" t="s">
        <v>436</v>
      </c>
      <c r="D73" s="68">
        <v>10.32</v>
      </c>
      <c r="E73" s="70"/>
      <c r="F73" s="64"/>
      <c r="G73" s="65"/>
      <c r="H73" s="66"/>
      <c r="I73" s="63"/>
      <c r="K73" s="15"/>
    </row>
    <row r="74" spans="3:11" ht="12.75" customHeight="1">
      <c r="C74" s="67"/>
      <c r="D74" s="73"/>
      <c r="E74" s="70"/>
      <c r="F74" s="64"/>
      <c r="G74" s="65"/>
      <c r="H74" s="66"/>
      <c r="I74" s="63"/>
      <c r="K74" s="15"/>
    </row>
    <row r="75" spans="3:11" ht="12.75" customHeight="1">
      <c r="C75" s="63" t="s">
        <v>412</v>
      </c>
      <c r="D75" s="74"/>
      <c r="E75" s="70"/>
      <c r="F75" s="64"/>
      <c r="G75" s="65"/>
      <c r="H75" s="66"/>
      <c r="I75" s="63"/>
      <c r="K75" s="15"/>
    </row>
    <row r="76" spans="3:11" ht="12.75" customHeight="1">
      <c r="C76" s="75" t="s">
        <v>505</v>
      </c>
      <c r="D76" s="70"/>
      <c r="E76" s="75"/>
      <c r="F76" s="70"/>
      <c r="G76" s="70"/>
      <c r="H76" s="70"/>
      <c r="I76" s="70"/>
      <c r="J76" s="76"/>
      <c r="K76" s="77"/>
    </row>
    <row r="77" spans="3:11" ht="12.75" customHeight="1">
      <c r="C77" s="78" t="s">
        <v>437</v>
      </c>
      <c r="D77" s="78" t="s">
        <v>438</v>
      </c>
      <c r="E77" s="78" t="s">
        <v>439</v>
      </c>
      <c r="F77" s="78" t="s">
        <v>440</v>
      </c>
      <c r="G77" s="78" t="s">
        <v>441</v>
      </c>
      <c r="H77" s="78" t="s">
        <v>442</v>
      </c>
      <c r="I77" s="78" t="s">
        <v>443</v>
      </c>
      <c r="J77" s="76"/>
      <c r="K77" s="77"/>
    </row>
    <row r="78" spans="3:11" ht="12.75" customHeight="1">
      <c r="C78" s="70" t="s">
        <v>444</v>
      </c>
      <c r="D78" s="49" t="s">
        <v>400</v>
      </c>
      <c r="E78" s="49" t="s">
        <v>400</v>
      </c>
      <c r="F78" s="49" t="s">
        <v>400</v>
      </c>
      <c r="G78" s="49" t="s">
        <v>400</v>
      </c>
      <c r="H78" s="49" t="s">
        <v>400</v>
      </c>
      <c r="I78" s="49" t="s">
        <v>400</v>
      </c>
      <c r="J78" s="76"/>
      <c r="K78" s="77"/>
    </row>
    <row r="79" spans="3:11" ht="12.75" customHeight="1">
      <c r="C79" s="70" t="s">
        <v>445</v>
      </c>
      <c r="D79" s="49" t="s">
        <v>400</v>
      </c>
      <c r="E79" s="49" t="s">
        <v>400</v>
      </c>
      <c r="F79" s="49" t="s">
        <v>400</v>
      </c>
      <c r="G79" s="49" t="s">
        <v>400</v>
      </c>
      <c r="H79" s="49" t="s">
        <v>400</v>
      </c>
      <c r="I79" s="49" t="s">
        <v>400</v>
      </c>
      <c r="J79" s="76"/>
      <c r="K79" s="77"/>
    </row>
    <row r="80" spans="3:11" ht="12.75" customHeight="1">
      <c r="C80" s="79"/>
      <c r="D80" s="73"/>
      <c r="E80" s="70"/>
      <c r="F80" s="71"/>
      <c r="G80" s="72"/>
      <c r="H80" s="70"/>
      <c r="I80" s="70"/>
      <c r="J80" s="76"/>
      <c r="K80" s="77"/>
    </row>
    <row r="81" spans="3:11" ht="12.75" customHeight="1">
      <c r="C81" s="75" t="s">
        <v>506</v>
      </c>
      <c r="D81" s="70"/>
      <c r="E81" s="70"/>
      <c r="F81" s="70"/>
      <c r="G81" s="70"/>
      <c r="H81" s="70"/>
      <c r="I81" s="70"/>
      <c r="J81" s="76"/>
      <c r="K81" s="77"/>
    </row>
    <row r="82" spans="3:11" ht="12.75" customHeight="1">
      <c r="C82" s="78" t="s">
        <v>437</v>
      </c>
      <c r="D82" s="78" t="s">
        <v>438</v>
      </c>
      <c r="E82" s="78" t="s">
        <v>446</v>
      </c>
      <c r="F82" s="78" t="s">
        <v>447</v>
      </c>
      <c r="G82" s="78" t="s">
        <v>448</v>
      </c>
      <c r="H82" s="78" t="s">
        <v>449</v>
      </c>
      <c r="I82" s="70"/>
      <c r="J82" s="76"/>
      <c r="K82" s="77"/>
    </row>
    <row r="83" spans="3:11" ht="12.75" customHeight="1">
      <c r="C83" s="80" t="s">
        <v>444</v>
      </c>
      <c r="D83" s="81" t="s">
        <v>400</v>
      </c>
      <c r="E83" s="81" t="s">
        <v>400</v>
      </c>
      <c r="F83" s="81" t="s">
        <v>400</v>
      </c>
      <c r="G83" s="81" t="s">
        <v>400</v>
      </c>
      <c r="H83" s="81" t="s">
        <v>400</v>
      </c>
      <c r="I83" s="49"/>
      <c r="J83" s="76"/>
      <c r="K83" s="77"/>
    </row>
    <row r="84" spans="3:11" ht="12.75" customHeight="1">
      <c r="C84" s="80" t="s">
        <v>445</v>
      </c>
      <c r="D84" s="81" t="s">
        <v>400</v>
      </c>
      <c r="E84" s="81" t="s">
        <v>400</v>
      </c>
      <c r="F84" s="81" t="s">
        <v>400</v>
      </c>
      <c r="G84" s="81" t="s">
        <v>400</v>
      </c>
      <c r="H84" s="81" t="s">
        <v>400</v>
      </c>
      <c r="I84" s="49"/>
      <c r="J84" s="76"/>
      <c r="K84" s="77"/>
    </row>
    <row r="85" spans="3:11" ht="12.75" customHeight="1">
      <c r="C85" s="82"/>
      <c r="D85" s="83"/>
      <c r="E85" s="83"/>
      <c r="F85" s="83"/>
      <c r="G85" s="82"/>
      <c r="H85" s="84"/>
      <c r="I85" s="85"/>
      <c r="J85" s="76"/>
      <c r="K85" s="77"/>
    </row>
    <row r="86" spans="3:11" ht="12.75" customHeight="1">
      <c r="C86" s="75" t="s">
        <v>507</v>
      </c>
      <c r="D86" s="70"/>
      <c r="E86" s="75"/>
      <c r="F86" s="70"/>
      <c r="G86" s="70"/>
      <c r="H86" s="70"/>
      <c r="I86" s="70"/>
      <c r="J86" s="76"/>
      <c r="K86" s="77"/>
    </row>
    <row r="87" spans="3:11" ht="12.75" customHeight="1">
      <c r="C87" s="78" t="s">
        <v>437</v>
      </c>
      <c r="D87" s="78" t="s">
        <v>438</v>
      </c>
      <c r="E87" s="78" t="s">
        <v>439</v>
      </c>
      <c r="F87" s="86" t="s">
        <v>450</v>
      </c>
      <c r="G87" s="78" t="s">
        <v>451</v>
      </c>
      <c r="H87" s="78" t="s">
        <v>452</v>
      </c>
      <c r="I87" s="70"/>
      <c r="J87" s="76"/>
      <c r="K87" s="77"/>
    </row>
    <row r="88" spans="3:11" ht="12.75" customHeight="1">
      <c r="C88" s="70" t="s">
        <v>444</v>
      </c>
      <c r="D88" s="49" t="s">
        <v>400</v>
      </c>
      <c r="E88" s="49" t="s">
        <v>400</v>
      </c>
      <c r="F88" s="49" t="s">
        <v>400</v>
      </c>
      <c r="G88" s="49" t="s">
        <v>400</v>
      </c>
      <c r="H88" s="49" t="s">
        <v>400</v>
      </c>
      <c r="I88" s="70"/>
      <c r="J88" s="76"/>
      <c r="K88" s="77"/>
    </row>
    <row r="89" spans="3:11" ht="12.75" customHeight="1">
      <c r="C89" s="70" t="s">
        <v>445</v>
      </c>
      <c r="D89" s="49" t="s">
        <v>400</v>
      </c>
      <c r="E89" s="49" t="s">
        <v>400</v>
      </c>
      <c r="F89" s="49" t="s">
        <v>400</v>
      </c>
      <c r="G89" s="49" t="s">
        <v>400</v>
      </c>
      <c r="H89" s="49" t="s">
        <v>400</v>
      </c>
      <c r="I89" s="70"/>
      <c r="J89" s="76"/>
      <c r="K89" s="77"/>
    </row>
    <row r="90" spans="3:11" ht="12.75" customHeight="1">
      <c r="C90" s="82"/>
      <c r="D90" s="83"/>
      <c r="E90" s="83"/>
      <c r="F90" s="83"/>
      <c r="G90" s="82"/>
      <c r="H90" s="84"/>
      <c r="I90" s="70"/>
      <c r="J90" s="76"/>
      <c r="K90" s="77"/>
    </row>
    <row r="91" spans="3:11" ht="12.75" customHeight="1">
      <c r="C91" s="75" t="s">
        <v>508</v>
      </c>
      <c r="D91" s="70"/>
      <c r="E91" s="87"/>
      <c r="F91" s="70"/>
      <c r="G91" s="70"/>
      <c r="H91" s="84"/>
      <c r="I91" s="70"/>
      <c r="J91" s="76"/>
      <c r="K91" s="77"/>
    </row>
    <row r="92" spans="3:11" ht="12.75" customHeight="1">
      <c r="C92" s="78" t="s">
        <v>437</v>
      </c>
      <c r="D92" s="78" t="s">
        <v>438</v>
      </c>
      <c r="E92" s="78" t="s">
        <v>453</v>
      </c>
      <c r="F92" s="88" t="s">
        <v>454</v>
      </c>
      <c r="G92" s="78" t="s">
        <v>455</v>
      </c>
      <c r="H92" s="78" t="s">
        <v>449</v>
      </c>
      <c r="I92" s="70"/>
      <c r="J92" s="76"/>
      <c r="K92" s="77"/>
    </row>
    <row r="93" spans="3:11" ht="12.75">
      <c r="C93" s="80" t="s">
        <v>444</v>
      </c>
      <c r="D93" s="81" t="s">
        <v>400</v>
      </c>
      <c r="E93" s="81" t="s">
        <v>400</v>
      </c>
      <c r="F93" s="81" t="s">
        <v>400</v>
      </c>
      <c r="G93" s="81" t="s">
        <v>400</v>
      </c>
      <c r="H93" s="81" t="s">
        <v>400</v>
      </c>
      <c r="I93" s="85"/>
      <c r="J93" s="76"/>
      <c r="K93" s="77"/>
    </row>
    <row r="94" spans="3:11" ht="12.75">
      <c r="C94" s="80" t="s">
        <v>445</v>
      </c>
      <c r="D94" s="81" t="s">
        <v>94</v>
      </c>
      <c r="E94" s="81" t="s">
        <v>497</v>
      </c>
      <c r="F94" s="81">
        <v>204</v>
      </c>
      <c r="G94" s="81">
        <v>1086475</v>
      </c>
      <c r="H94" s="81">
        <v>-55613.40000000002</v>
      </c>
      <c r="I94" s="85"/>
      <c r="J94" s="76"/>
      <c r="K94" s="77"/>
    </row>
    <row r="95" spans="3:11" ht="12.75">
      <c r="C95" s="70"/>
      <c r="D95" s="89"/>
      <c r="E95" s="90"/>
      <c r="F95" s="91"/>
      <c r="G95" s="89"/>
      <c r="H95" s="89"/>
      <c r="I95" s="70"/>
      <c r="K95" s="15"/>
    </row>
    <row r="96" spans="3:11" ht="12.75">
      <c r="C96" s="70" t="s">
        <v>431</v>
      </c>
      <c r="D96" s="49" t="s">
        <v>400</v>
      </c>
      <c r="E96" s="70"/>
      <c r="F96" s="64"/>
      <c r="G96" s="65"/>
      <c r="H96" s="66"/>
      <c r="I96" s="63"/>
      <c r="K96" s="15"/>
    </row>
    <row r="97" spans="3:11" ht="12.75">
      <c r="C97" s="63" t="s">
        <v>414</v>
      </c>
      <c r="D97" s="49" t="s">
        <v>400</v>
      </c>
      <c r="E97" s="70"/>
      <c r="F97" s="64"/>
      <c r="G97" s="65"/>
      <c r="H97" s="66"/>
      <c r="I97" s="63"/>
      <c r="K97" s="15"/>
    </row>
    <row r="98" spans="3:11" ht="12.75">
      <c r="C98" s="70" t="s">
        <v>456</v>
      </c>
      <c r="D98" s="92">
        <v>1.67</v>
      </c>
      <c r="E98" s="70"/>
      <c r="F98" s="64"/>
      <c r="G98" s="65"/>
      <c r="H98" s="66"/>
      <c r="I98" s="63"/>
      <c r="K98" s="15"/>
    </row>
    <row r="99" spans="3:11" ht="12.75">
      <c r="C99" s="70" t="s">
        <v>457</v>
      </c>
      <c r="D99" s="70"/>
      <c r="E99" s="70"/>
      <c r="F99" s="64"/>
      <c r="G99" s="65"/>
      <c r="H99" s="66"/>
      <c r="I99" s="63"/>
      <c r="K99" s="15"/>
    </row>
    <row r="100" spans="3:11" ht="12.75">
      <c r="C100" s="93" t="s">
        <v>417</v>
      </c>
      <c r="D100" s="51" t="s">
        <v>418</v>
      </c>
      <c r="E100" s="51" t="s">
        <v>419</v>
      </c>
      <c r="F100" s="64"/>
      <c r="G100" s="65"/>
      <c r="H100" s="66"/>
      <c r="I100" s="63"/>
      <c r="K100" s="15"/>
    </row>
    <row r="101" spans="3:11" ht="12.75">
      <c r="C101" s="67" t="s">
        <v>458</v>
      </c>
      <c r="D101" s="94" t="s">
        <v>459</v>
      </c>
      <c r="E101" s="94" t="s">
        <v>459</v>
      </c>
      <c r="F101" s="64"/>
      <c r="G101" s="65"/>
      <c r="H101" s="66"/>
      <c r="I101" s="63"/>
      <c r="K101" s="15"/>
    </row>
    <row r="102" spans="3:11" ht="12.75">
      <c r="C102" s="67" t="s">
        <v>460</v>
      </c>
      <c r="D102" s="94" t="s">
        <v>459</v>
      </c>
      <c r="E102" s="94" t="s">
        <v>459</v>
      </c>
      <c r="F102" s="64"/>
      <c r="G102" s="65"/>
      <c r="H102" s="66"/>
      <c r="I102" s="63"/>
      <c r="K102" s="15"/>
    </row>
    <row r="103" spans="3:11" ht="12.75">
      <c r="C103" s="70" t="s">
        <v>461</v>
      </c>
      <c r="D103" s="70"/>
      <c r="E103" s="70"/>
      <c r="F103" s="64"/>
      <c r="G103" s="65"/>
      <c r="H103" s="66"/>
      <c r="I103" s="63"/>
      <c r="K103" s="15"/>
    </row>
    <row r="104" spans="3:11" ht="12.75">
      <c r="C104" s="70" t="s">
        <v>422</v>
      </c>
      <c r="D104" s="63"/>
      <c r="E104" s="63"/>
      <c r="F104" s="63"/>
      <c r="G104" s="65"/>
      <c r="H104" s="66"/>
      <c r="I104" s="63"/>
      <c r="K104" s="15"/>
    </row>
    <row r="105" ht="12.75">
      <c r="E105" s="35"/>
    </row>
    <row r="106" ht="12.75">
      <c r="E106" s="35"/>
    </row>
    <row r="107" ht="12.75">
      <c r="E107" s="35"/>
    </row>
    <row r="108" spans="5:11" ht="12.75">
      <c r="E108" s="35"/>
      <c r="K108"/>
    </row>
    <row r="109" spans="5:11" ht="12.75">
      <c r="E109" s="35"/>
      <c r="K109"/>
    </row>
    <row r="110" spans="5:11" ht="12.75">
      <c r="E110" s="35"/>
      <c r="K110"/>
    </row>
    <row r="111" spans="5:11" ht="12.75">
      <c r="E111" s="35"/>
      <c r="K111"/>
    </row>
    <row r="112" spans="5:11" ht="12.75">
      <c r="E112" s="35"/>
      <c r="K112"/>
    </row>
    <row r="113" spans="5:11" ht="12.75">
      <c r="E113" s="35"/>
      <c r="K113"/>
    </row>
    <row r="114" spans="5:11" ht="12.75">
      <c r="E114" s="35"/>
      <c r="K114"/>
    </row>
    <row r="115" spans="5:11" ht="12.75">
      <c r="E115" s="35"/>
      <c r="K11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421875" style="0" bestFit="1" customWidth="1"/>
    <col min="2" max="2" width="14.00390625" style="0" bestFit="1" customWidth="1"/>
    <col min="3" max="3" width="59.00390625" style="0" customWidth="1"/>
    <col min="4" max="4" width="22.421875" style="0" customWidth="1"/>
    <col min="5" max="5" width="22.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131" t="s">
        <v>194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95</v>
      </c>
      <c r="F7" s="14"/>
      <c r="G7" s="15"/>
      <c r="H7" s="16"/>
    </row>
    <row r="8" spans="3:8" ht="12.75" customHeight="1">
      <c r="C8" s="1" t="s">
        <v>83</v>
      </c>
      <c r="F8" s="14"/>
      <c r="G8" s="15"/>
      <c r="H8" s="16"/>
    </row>
    <row r="9" spans="1:8" ht="12.75" customHeight="1">
      <c r="A9">
        <v>1</v>
      </c>
      <c r="B9" t="s">
        <v>101</v>
      </c>
      <c r="C9" t="s">
        <v>99</v>
      </c>
      <c r="D9" t="s">
        <v>100</v>
      </c>
      <c r="E9" s="35">
        <v>18492</v>
      </c>
      <c r="F9" s="14">
        <v>172.11429</v>
      </c>
      <c r="G9" s="15">
        <v>0.045899999999999996</v>
      </c>
      <c r="H9" s="16"/>
    </row>
    <row r="10" spans="1:11" ht="12.75" customHeight="1">
      <c r="A10">
        <v>2</v>
      </c>
      <c r="B10" t="s">
        <v>98</v>
      </c>
      <c r="C10" t="s">
        <v>96</v>
      </c>
      <c r="D10" t="s">
        <v>97</v>
      </c>
      <c r="E10" s="35">
        <v>48000</v>
      </c>
      <c r="F10" s="14">
        <v>169.368</v>
      </c>
      <c r="G10" s="15">
        <v>0.0452</v>
      </c>
      <c r="H10" s="16"/>
      <c r="J10" s="17" t="s">
        <v>16</v>
      </c>
      <c r="K10" s="43" t="s">
        <v>17</v>
      </c>
    </row>
    <row r="11" spans="1:11" ht="12.75" customHeight="1">
      <c r="A11">
        <v>3</v>
      </c>
      <c r="B11" t="s">
        <v>104</v>
      </c>
      <c r="C11" t="s">
        <v>102</v>
      </c>
      <c r="D11" t="s">
        <v>103</v>
      </c>
      <c r="E11" s="35">
        <v>5000</v>
      </c>
      <c r="F11" s="14">
        <v>164.14</v>
      </c>
      <c r="G11" s="15">
        <v>0.0438</v>
      </c>
      <c r="H11" s="16"/>
      <c r="J11" s="15" t="s">
        <v>73</v>
      </c>
      <c r="K11" s="15">
        <v>0.2009</v>
      </c>
    </row>
    <row r="12" spans="1:11" ht="12.75" customHeight="1">
      <c r="A12">
        <v>4</v>
      </c>
      <c r="B12" t="s">
        <v>107</v>
      </c>
      <c r="C12" t="s">
        <v>105</v>
      </c>
      <c r="D12" t="s">
        <v>106</v>
      </c>
      <c r="E12" s="35">
        <v>11900</v>
      </c>
      <c r="F12" s="14">
        <v>148.16095</v>
      </c>
      <c r="G12" s="15">
        <v>0.0395</v>
      </c>
      <c r="H12" s="16"/>
      <c r="J12" s="15" t="s">
        <v>13</v>
      </c>
      <c r="K12" s="15">
        <v>0.1334</v>
      </c>
    </row>
    <row r="13" spans="1:11" ht="12.75" customHeight="1">
      <c r="A13">
        <v>5</v>
      </c>
      <c r="B13" t="s">
        <v>109</v>
      </c>
      <c r="C13" t="s">
        <v>92</v>
      </c>
      <c r="D13" t="s">
        <v>108</v>
      </c>
      <c r="E13" s="35">
        <v>16200</v>
      </c>
      <c r="F13" s="14">
        <v>143.1918</v>
      </c>
      <c r="G13" s="15">
        <v>0.0382</v>
      </c>
      <c r="H13" s="16"/>
      <c r="J13" s="15" t="s">
        <v>103</v>
      </c>
      <c r="K13" s="15">
        <v>0.1184</v>
      </c>
    </row>
    <row r="14" spans="1:11" ht="12.75" customHeight="1">
      <c r="A14">
        <v>6</v>
      </c>
      <c r="B14" t="s">
        <v>112</v>
      </c>
      <c r="C14" t="s">
        <v>110</v>
      </c>
      <c r="D14" t="s">
        <v>103</v>
      </c>
      <c r="E14" s="35">
        <v>6000</v>
      </c>
      <c r="F14" s="14">
        <v>127.989</v>
      </c>
      <c r="G14" s="15">
        <v>0.0342</v>
      </c>
      <c r="H14" s="16"/>
      <c r="J14" s="15" t="s">
        <v>106</v>
      </c>
      <c r="K14" s="15">
        <v>0.09380000000000001</v>
      </c>
    </row>
    <row r="15" spans="1:11" ht="12.75" customHeight="1">
      <c r="A15">
        <v>7</v>
      </c>
      <c r="B15" t="s">
        <v>115</v>
      </c>
      <c r="C15" t="s">
        <v>113</v>
      </c>
      <c r="D15" t="s">
        <v>114</v>
      </c>
      <c r="E15" s="35">
        <v>8600</v>
      </c>
      <c r="F15" s="14">
        <v>109.3834</v>
      </c>
      <c r="G15" s="15">
        <v>0.0292</v>
      </c>
      <c r="H15" s="16"/>
      <c r="J15" s="15" t="s">
        <v>97</v>
      </c>
      <c r="K15" s="15">
        <v>0.0692</v>
      </c>
    </row>
    <row r="16" spans="1:11" ht="12.75" customHeight="1">
      <c r="A16">
        <v>8</v>
      </c>
      <c r="B16" t="s">
        <v>117</v>
      </c>
      <c r="C16" t="s">
        <v>116</v>
      </c>
      <c r="D16" t="s">
        <v>106</v>
      </c>
      <c r="E16" s="35">
        <v>13100</v>
      </c>
      <c r="F16" s="14">
        <v>98.0928</v>
      </c>
      <c r="G16" s="15">
        <v>0.0262</v>
      </c>
      <c r="H16" s="16"/>
      <c r="J16" s="15" t="s">
        <v>75</v>
      </c>
      <c r="K16" s="15">
        <v>0.064</v>
      </c>
    </row>
    <row r="17" spans="1:11" ht="12.75" customHeight="1">
      <c r="A17">
        <v>9</v>
      </c>
      <c r="B17" t="s">
        <v>125</v>
      </c>
      <c r="C17" t="s">
        <v>123</v>
      </c>
      <c r="D17" t="s">
        <v>121</v>
      </c>
      <c r="E17" s="35">
        <v>20020</v>
      </c>
      <c r="F17" s="14">
        <v>63.61355</v>
      </c>
      <c r="G17" s="15">
        <v>0.017</v>
      </c>
      <c r="H17" s="16"/>
      <c r="J17" s="15" t="s">
        <v>108</v>
      </c>
      <c r="K17" s="15">
        <v>0.049400000000000006</v>
      </c>
    </row>
    <row r="18" spans="1:11" ht="12.75" customHeight="1">
      <c r="A18">
        <v>10</v>
      </c>
      <c r="B18" t="s">
        <v>128</v>
      </c>
      <c r="C18" t="s">
        <v>126</v>
      </c>
      <c r="D18" t="s">
        <v>111</v>
      </c>
      <c r="E18" s="35">
        <v>16200</v>
      </c>
      <c r="F18" s="14">
        <v>62.0136</v>
      </c>
      <c r="G18" s="15">
        <v>0.0166</v>
      </c>
      <c r="H18" s="16"/>
      <c r="J18" s="15" t="s">
        <v>100</v>
      </c>
      <c r="K18" s="15">
        <v>0.045899999999999996</v>
      </c>
    </row>
    <row r="19" spans="1:11" ht="12.75" customHeight="1">
      <c r="A19">
        <v>11</v>
      </c>
      <c r="B19" t="s">
        <v>122</v>
      </c>
      <c r="C19" t="s">
        <v>120</v>
      </c>
      <c r="D19" t="s">
        <v>103</v>
      </c>
      <c r="E19" s="35">
        <v>11000</v>
      </c>
      <c r="F19" s="14">
        <v>59.752</v>
      </c>
      <c r="G19" s="15">
        <v>0.0159</v>
      </c>
      <c r="H19" s="16"/>
      <c r="J19" s="15" t="s">
        <v>111</v>
      </c>
      <c r="K19" s="15">
        <v>0.045599999999999995</v>
      </c>
    </row>
    <row r="20" spans="1:11" ht="12.75" customHeight="1">
      <c r="A20">
        <v>12</v>
      </c>
      <c r="B20" t="s">
        <v>119</v>
      </c>
      <c r="C20" t="s">
        <v>118</v>
      </c>
      <c r="D20" t="s">
        <v>106</v>
      </c>
      <c r="E20" s="35">
        <v>3000</v>
      </c>
      <c r="F20" s="14">
        <v>57.531</v>
      </c>
      <c r="G20" s="15">
        <v>0.0154</v>
      </c>
      <c r="H20" s="16"/>
      <c r="J20" s="15" t="s">
        <v>121</v>
      </c>
      <c r="K20" s="15">
        <v>0.0332</v>
      </c>
    </row>
    <row r="21" spans="1:11" ht="12.75" customHeight="1">
      <c r="A21">
        <v>13</v>
      </c>
      <c r="B21" t="s">
        <v>131</v>
      </c>
      <c r="C21" t="s">
        <v>129</v>
      </c>
      <c r="D21" t="s">
        <v>111</v>
      </c>
      <c r="E21" s="35">
        <v>10000</v>
      </c>
      <c r="F21" s="14">
        <v>57.475</v>
      </c>
      <c r="G21" s="15">
        <v>0.015300000000000001</v>
      </c>
      <c r="H21" s="16"/>
      <c r="J21" s="15" t="s">
        <v>114</v>
      </c>
      <c r="K21" s="15">
        <v>0.0292</v>
      </c>
    </row>
    <row r="22" spans="1:11" ht="12.75" customHeight="1">
      <c r="A22">
        <v>14</v>
      </c>
      <c r="B22" t="s">
        <v>161</v>
      </c>
      <c r="C22" t="s">
        <v>160</v>
      </c>
      <c r="D22" t="s">
        <v>103</v>
      </c>
      <c r="E22" s="35">
        <v>2900</v>
      </c>
      <c r="F22" s="14">
        <v>52.06515</v>
      </c>
      <c r="G22" s="15">
        <v>0.0139</v>
      </c>
      <c r="H22" s="16"/>
      <c r="J22" s="15" t="s">
        <v>130</v>
      </c>
      <c r="K22" s="15">
        <v>0.0138</v>
      </c>
    </row>
    <row r="23" spans="1:11" ht="12.75" customHeight="1">
      <c r="A23">
        <v>15</v>
      </c>
      <c r="B23" t="s">
        <v>134</v>
      </c>
      <c r="C23" t="s">
        <v>132</v>
      </c>
      <c r="D23" t="s">
        <v>130</v>
      </c>
      <c r="E23" s="35">
        <v>13000</v>
      </c>
      <c r="F23" s="14">
        <v>51.8245</v>
      </c>
      <c r="G23" s="15">
        <v>0.0138</v>
      </c>
      <c r="H23" s="16"/>
      <c r="J23" s="15" t="s">
        <v>133</v>
      </c>
      <c r="K23" s="15">
        <v>0.0127</v>
      </c>
    </row>
    <row r="24" spans="1:11" ht="12.75" customHeight="1">
      <c r="A24">
        <v>16</v>
      </c>
      <c r="B24" t="s">
        <v>137</v>
      </c>
      <c r="C24" t="s">
        <v>135</v>
      </c>
      <c r="D24" t="s">
        <v>97</v>
      </c>
      <c r="E24" s="35">
        <v>7600</v>
      </c>
      <c r="F24" s="14">
        <v>46.0218</v>
      </c>
      <c r="G24" s="15">
        <v>0.0123</v>
      </c>
      <c r="H24" s="16"/>
      <c r="J24" s="15" t="s">
        <v>127</v>
      </c>
      <c r="K24" s="15">
        <v>0.0123</v>
      </c>
    </row>
    <row r="25" spans="1:11" ht="12.75" customHeight="1">
      <c r="A25">
        <v>17</v>
      </c>
      <c r="B25" t="s">
        <v>157</v>
      </c>
      <c r="C25" t="s">
        <v>156</v>
      </c>
      <c r="D25" t="s">
        <v>127</v>
      </c>
      <c r="E25" s="35">
        <v>2100</v>
      </c>
      <c r="F25" s="14">
        <v>45.92595</v>
      </c>
      <c r="G25" s="15">
        <v>0.0123</v>
      </c>
      <c r="H25" s="16"/>
      <c r="J25" s="15" t="s">
        <v>124</v>
      </c>
      <c r="K25" s="15">
        <v>0.011699999999999999</v>
      </c>
    </row>
    <row r="26" spans="1:11" ht="12.75" customHeight="1">
      <c r="A26">
        <v>18</v>
      </c>
      <c r="B26" t="s">
        <v>151</v>
      </c>
      <c r="C26" t="s">
        <v>150</v>
      </c>
      <c r="D26" t="s">
        <v>97</v>
      </c>
      <c r="E26" s="35">
        <v>1650</v>
      </c>
      <c r="F26" s="14">
        <v>43.682925</v>
      </c>
      <c r="G26" s="15">
        <v>0.011699999999999999</v>
      </c>
      <c r="H26" s="16"/>
      <c r="J26" s="15" t="s">
        <v>139</v>
      </c>
      <c r="K26" s="15">
        <v>0.0043</v>
      </c>
    </row>
    <row r="27" spans="1:11" ht="12.75" customHeight="1">
      <c r="A27">
        <v>19</v>
      </c>
      <c r="B27" t="s">
        <v>149</v>
      </c>
      <c r="C27" t="s">
        <v>148</v>
      </c>
      <c r="D27" t="s">
        <v>108</v>
      </c>
      <c r="E27" s="35">
        <v>34240</v>
      </c>
      <c r="F27" s="14">
        <v>41.8584</v>
      </c>
      <c r="G27" s="15">
        <v>0.011200000000000002</v>
      </c>
      <c r="H27" s="16"/>
      <c r="J27" s="15" t="s">
        <v>26</v>
      </c>
      <c r="K27" s="15">
        <v>0.0622</v>
      </c>
    </row>
    <row r="28" spans="1:10" ht="12.75" customHeight="1">
      <c r="A28">
        <v>20</v>
      </c>
      <c r="B28" t="s">
        <v>174</v>
      </c>
      <c r="C28" t="s">
        <v>173</v>
      </c>
      <c r="D28" t="s">
        <v>121</v>
      </c>
      <c r="E28" s="35">
        <v>13500</v>
      </c>
      <c r="F28" s="14">
        <v>41.4585</v>
      </c>
      <c r="G28" s="15">
        <v>0.0111</v>
      </c>
      <c r="H28" s="16"/>
      <c r="J28" s="15"/>
    </row>
    <row r="29" spans="1:8" ht="12.75" customHeight="1">
      <c r="A29">
        <v>21</v>
      </c>
      <c r="B29" t="s">
        <v>140</v>
      </c>
      <c r="C29" t="s">
        <v>138</v>
      </c>
      <c r="D29" t="s">
        <v>103</v>
      </c>
      <c r="E29" s="35">
        <v>2844</v>
      </c>
      <c r="F29" s="14">
        <v>39.551508</v>
      </c>
      <c r="G29" s="15">
        <v>0.0106</v>
      </c>
      <c r="H29" s="16"/>
    </row>
    <row r="30" spans="1:8" ht="12.75" customHeight="1">
      <c r="A30">
        <v>22</v>
      </c>
      <c r="B30" t="s">
        <v>162</v>
      </c>
      <c r="C30" t="s">
        <v>12</v>
      </c>
      <c r="D30" t="s">
        <v>106</v>
      </c>
      <c r="E30" s="35">
        <v>6300</v>
      </c>
      <c r="F30" s="14">
        <v>31.61655</v>
      </c>
      <c r="G30" s="15">
        <v>0.0084</v>
      </c>
      <c r="H30" s="16"/>
    </row>
    <row r="31" spans="1:8" ht="12.75" customHeight="1">
      <c r="A31">
        <v>23</v>
      </c>
      <c r="B31" t="s">
        <v>153</v>
      </c>
      <c r="C31" t="s">
        <v>152</v>
      </c>
      <c r="D31" t="s">
        <v>111</v>
      </c>
      <c r="E31" s="35">
        <v>3091</v>
      </c>
      <c r="F31" s="14">
        <v>28.843667</v>
      </c>
      <c r="G31" s="15">
        <v>0.0077</v>
      </c>
      <c r="H31" s="16"/>
    </row>
    <row r="32" spans="1:8" ht="12.75" customHeight="1">
      <c r="A32">
        <v>24</v>
      </c>
      <c r="B32" t="s">
        <v>176</v>
      </c>
      <c r="C32" t="s">
        <v>175</v>
      </c>
      <c r="D32" t="s">
        <v>133</v>
      </c>
      <c r="E32" s="35">
        <v>8000</v>
      </c>
      <c r="F32" s="14">
        <v>25.496</v>
      </c>
      <c r="G32" s="15">
        <v>0.0068000000000000005</v>
      </c>
      <c r="H32" s="16"/>
    </row>
    <row r="33" spans="1:8" ht="12.75" customHeight="1">
      <c r="A33">
        <v>25</v>
      </c>
      <c r="B33" t="s">
        <v>172</v>
      </c>
      <c r="C33" t="s">
        <v>171</v>
      </c>
      <c r="D33" t="s">
        <v>124</v>
      </c>
      <c r="E33" s="35">
        <v>8070</v>
      </c>
      <c r="F33" s="14">
        <v>23.302125</v>
      </c>
      <c r="G33" s="15">
        <v>0.0062</v>
      </c>
      <c r="H33" s="16"/>
    </row>
    <row r="34" spans="1:8" ht="12.75" customHeight="1">
      <c r="A34">
        <v>26</v>
      </c>
      <c r="B34" t="s">
        <v>147</v>
      </c>
      <c r="C34" t="s">
        <v>146</v>
      </c>
      <c r="D34" t="s">
        <v>111</v>
      </c>
      <c r="E34" s="35">
        <v>870</v>
      </c>
      <c r="F34" s="14">
        <v>22.30593</v>
      </c>
      <c r="G34" s="15">
        <v>0.006</v>
      </c>
      <c r="H34" s="16"/>
    </row>
    <row r="35" spans="1:8" ht="12.75" customHeight="1">
      <c r="A35">
        <v>27</v>
      </c>
      <c r="B35" t="s">
        <v>166</v>
      </c>
      <c r="C35" t="s">
        <v>165</v>
      </c>
      <c r="D35" t="s">
        <v>133</v>
      </c>
      <c r="E35" s="35">
        <v>4600</v>
      </c>
      <c r="F35" s="14">
        <v>22.2663</v>
      </c>
      <c r="G35" s="15">
        <v>0.0059</v>
      </c>
      <c r="H35" s="16"/>
    </row>
    <row r="36" spans="1:8" ht="12.75" customHeight="1">
      <c r="A36">
        <v>28</v>
      </c>
      <c r="B36" t="s">
        <v>145</v>
      </c>
      <c r="C36" t="s">
        <v>144</v>
      </c>
      <c r="D36" t="s">
        <v>124</v>
      </c>
      <c r="E36" s="35">
        <v>11000</v>
      </c>
      <c r="F36" s="14">
        <v>20.7405</v>
      </c>
      <c r="G36" s="15">
        <v>0.0055000000000000005</v>
      </c>
      <c r="H36" s="16"/>
    </row>
    <row r="37" spans="1:8" ht="12.75" customHeight="1">
      <c r="A37">
        <v>29</v>
      </c>
      <c r="B37" t="s">
        <v>155</v>
      </c>
      <c r="C37" t="s">
        <v>154</v>
      </c>
      <c r="D37" t="s">
        <v>121</v>
      </c>
      <c r="E37" s="35">
        <v>14000</v>
      </c>
      <c r="F37" s="14">
        <v>19.243</v>
      </c>
      <c r="G37" s="15">
        <v>0.0051</v>
      </c>
      <c r="H37" s="16"/>
    </row>
    <row r="38" spans="1:8" ht="12.75" customHeight="1">
      <c r="A38">
        <v>30</v>
      </c>
      <c r="B38" t="s">
        <v>184</v>
      </c>
      <c r="C38" t="s">
        <v>183</v>
      </c>
      <c r="D38" t="s">
        <v>106</v>
      </c>
      <c r="E38" s="35">
        <v>2055</v>
      </c>
      <c r="F38" s="14">
        <v>16.050578</v>
      </c>
      <c r="G38" s="15">
        <v>0.0043</v>
      </c>
      <c r="H38" s="16"/>
    </row>
    <row r="39" spans="1:8" ht="12.75" customHeight="1">
      <c r="A39">
        <v>31</v>
      </c>
      <c r="B39" t="s">
        <v>190</v>
      </c>
      <c r="C39" t="s">
        <v>189</v>
      </c>
      <c r="D39" t="s">
        <v>139</v>
      </c>
      <c r="E39" s="35">
        <v>16780</v>
      </c>
      <c r="F39" s="14">
        <v>14.28817</v>
      </c>
      <c r="G39" s="15">
        <v>0.0038</v>
      </c>
      <c r="H39" s="16"/>
    </row>
    <row r="40" spans="1:8" ht="12.75" customHeight="1">
      <c r="A40">
        <v>32</v>
      </c>
      <c r="B40" t="s">
        <v>193</v>
      </c>
      <c r="C40" t="s">
        <v>396</v>
      </c>
      <c r="D40" t="s">
        <v>139</v>
      </c>
      <c r="E40" s="35">
        <v>2349</v>
      </c>
      <c r="F40" s="14">
        <v>2.000174</v>
      </c>
      <c r="G40" s="15">
        <v>0.0005</v>
      </c>
      <c r="H40" s="16"/>
    </row>
    <row r="41" spans="3:9" ht="12.75" customHeight="1">
      <c r="C41" s="18" t="s">
        <v>42</v>
      </c>
      <c r="D41" s="18"/>
      <c r="E41" s="36"/>
      <c r="F41" s="19">
        <f>SUM(F9:F40)</f>
        <v>2021.367117</v>
      </c>
      <c r="G41" s="20">
        <f>SUM(G9:G40)</f>
        <v>0.5394999999999999</v>
      </c>
      <c r="H41" s="21"/>
      <c r="I41" s="29"/>
    </row>
    <row r="42" spans="6:8" ht="12.75" customHeight="1">
      <c r="F42" s="14"/>
      <c r="G42" s="15"/>
      <c r="H42" s="16"/>
    </row>
    <row r="43" spans="3:8" ht="12.75" customHeight="1">
      <c r="C43" s="1" t="s">
        <v>10</v>
      </c>
      <c r="F43" s="14"/>
      <c r="G43" s="15"/>
      <c r="H43" s="16"/>
    </row>
    <row r="44" spans="3:8" ht="12.75" customHeight="1">
      <c r="C44" s="1" t="s">
        <v>43</v>
      </c>
      <c r="F44" s="14"/>
      <c r="G44" s="15"/>
      <c r="H44" s="16"/>
    </row>
    <row r="45" spans="1:8" ht="12.75" customHeight="1">
      <c r="A45">
        <v>33</v>
      </c>
      <c r="B45" t="s">
        <v>81</v>
      </c>
      <c r="C45" t="s">
        <v>80</v>
      </c>
      <c r="D45" t="s">
        <v>13</v>
      </c>
      <c r="E45" s="35">
        <v>50000000</v>
      </c>
      <c r="F45" s="14">
        <v>499.7185</v>
      </c>
      <c r="G45" s="15">
        <v>0.1334</v>
      </c>
      <c r="H45" s="16">
        <v>41732</v>
      </c>
    </row>
    <row r="46" spans="3:9" ht="12.75" customHeight="1">
      <c r="C46" s="18" t="s">
        <v>42</v>
      </c>
      <c r="D46" s="18"/>
      <c r="E46" s="36"/>
      <c r="F46" s="19">
        <f>SUM(F45:F45)</f>
        <v>499.7185</v>
      </c>
      <c r="G46" s="20">
        <f>SUM(G45:G45)</f>
        <v>0.1334</v>
      </c>
      <c r="H46" s="21"/>
      <c r="I46" s="29"/>
    </row>
    <row r="47" spans="6:8" ht="12.75" customHeight="1">
      <c r="F47" s="14"/>
      <c r="G47" s="15"/>
      <c r="H47" s="16"/>
    </row>
    <row r="48" spans="3:8" ht="12.75" customHeight="1">
      <c r="C48" s="1" t="s">
        <v>82</v>
      </c>
      <c r="F48" s="14"/>
      <c r="G48" s="15"/>
      <c r="H48" s="16"/>
    </row>
    <row r="49" spans="3:8" ht="12.75" customHeight="1">
      <c r="C49" s="1" t="s">
        <v>83</v>
      </c>
      <c r="F49" s="14"/>
      <c r="G49" s="15"/>
      <c r="H49" s="16"/>
    </row>
    <row r="50" spans="1:8" ht="12.75" customHeight="1">
      <c r="A50">
        <v>34</v>
      </c>
      <c r="B50" t="s">
        <v>196</v>
      </c>
      <c r="C50" t="s">
        <v>195</v>
      </c>
      <c r="D50" t="s">
        <v>73</v>
      </c>
      <c r="E50" s="35">
        <v>50000000</v>
      </c>
      <c r="F50" s="14">
        <v>501.1655</v>
      </c>
      <c r="G50" s="15">
        <v>0.1338</v>
      </c>
      <c r="H50" s="16">
        <v>44430</v>
      </c>
    </row>
    <row r="51" spans="1:8" ht="12.75" customHeight="1">
      <c r="A51">
        <v>35</v>
      </c>
      <c r="B51" t="s">
        <v>198</v>
      </c>
      <c r="C51" t="s">
        <v>197</v>
      </c>
      <c r="D51" t="s">
        <v>73</v>
      </c>
      <c r="E51" s="35">
        <v>25000000</v>
      </c>
      <c r="F51" s="14">
        <v>251.427</v>
      </c>
      <c r="G51" s="15">
        <v>0.06709999999999999</v>
      </c>
      <c r="H51" s="16">
        <v>43425</v>
      </c>
    </row>
    <row r="52" spans="1:8" ht="12.75" customHeight="1">
      <c r="A52">
        <v>36</v>
      </c>
      <c r="B52" t="s">
        <v>90</v>
      </c>
      <c r="C52" t="s">
        <v>89</v>
      </c>
      <c r="D52" t="s">
        <v>75</v>
      </c>
      <c r="E52" s="35">
        <v>24000000</v>
      </c>
      <c r="F52" s="14">
        <v>239.82456</v>
      </c>
      <c r="G52" s="15">
        <v>0.064</v>
      </c>
      <c r="H52" s="16">
        <v>41922</v>
      </c>
    </row>
    <row r="53" spans="3:9" ht="12.75" customHeight="1">
      <c r="C53" s="18" t="s">
        <v>42</v>
      </c>
      <c r="D53" s="18"/>
      <c r="E53" s="36"/>
      <c r="F53" s="19">
        <f>SUM(F50:F52)</f>
        <v>992.41706</v>
      </c>
      <c r="G53" s="20">
        <f>SUM(G50:G52)</f>
        <v>0.2649</v>
      </c>
      <c r="H53" s="21"/>
      <c r="I53" s="29"/>
    </row>
    <row r="54" spans="6:8" ht="12.75" customHeight="1">
      <c r="F54" s="14"/>
      <c r="G54" s="15"/>
      <c r="H54" s="16"/>
    </row>
    <row r="55" spans="3:8" ht="12.75" customHeight="1">
      <c r="C55" s="1" t="s">
        <v>60</v>
      </c>
      <c r="F55" s="14">
        <v>42.724293</v>
      </c>
      <c r="G55" s="15">
        <v>0.011399999999999999</v>
      </c>
      <c r="H55" s="16"/>
    </row>
    <row r="56" spans="3:9" ht="12.75" customHeight="1">
      <c r="C56" s="18" t="s">
        <v>42</v>
      </c>
      <c r="D56" s="18"/>
      <c r="E56" s="36"/>
      <c r="F56" s="19">
        <f>SUM(F55:F55)</f>
        <v>42.724293</v>
      </c>
      <c r="G56" s="20">
        <f>SUM(G55:G55)</f>
        <v>0.011399999999999999</v>
      </c>
      <c r="H56" s="21"/>
      <c r="I56" s="29"/>
    </row>
    <row r="57" spans="6:8" ht="12.75" customHeight="1">
      <c r="F57" s="14"/>
      <c r="G57" s="15"/>
      <c r="H57" s="16"/>
    </row>
    <row r="58" spans="3:8" ht="12.75" customHeight="1">
      <c r="C58" s="1" t="s">
        <v>61</v>
      </c>
      <c r="F58" s="14"/>
      <c r="G58" s="15"/>
      <c r="H58" s="16"/>
    </row>
    <row r="59" spans="3:8" ht="12.75" customHeight="1">
      <c r="C59" s="1" t="s">
        <v>62</v>
      </c>
      <c r="F59" s="14">
        <v>190.764332</v>
      </c>
      <c r="G59" s="15">
        <v>0.0508</v>
      </c>
      <c r="H59" s="16"/>
    </row>
    <row r="60" spans="3:9" ht="12.75" customHeight="1">
      <c r="C60" s="18" t="s">
        <v>42</v>
      </c>
      <c r="D60" s="18"/>
      <c r="E60" s="36"/>
      <c r="F60" s="19">
        <f>SUM(F59:F59)</f>
        <v>190.764332</v>
      </c>
      <c r="G60" s="20">
        <f>SUM(G59:G59)</f>
        <v>0.0508</v>
      </c>
      <c r="H60" s="21"/>
      <c r="I60" s="29"/>
    </row>
    <row r="61" spans="3:9" ht="12.75" customHeight="1">
      <c r="C61" s="22" t="s">
        <v>63</v>
      </c>
      <c r="D61" s="22"/>
      <c r="E61" s="37"/>
      <c r="F61" s="23">
        <f>SUM(F41,F46,F53,F56,F60)</f>
        <v>3746.991302000001</v>
      </c>
      <c r="G61" s="24">
        <f>SUM(G41,G46,G53,G56,G60)</f>
        <v>0.9999999999999998</v>
      </c>
      <c r="H61" s="25"/>
      <c r="I61" s="30"/>
    </row>
    <row r="62" ht="12.75" customHeight="1"/>
    <row r="63" ht="12.75" customHeight="1">
      <c r="C63" s="1" t="s">
        <v>394</v>
      </c>
    </row>
    <row r="64" ht="12.75" customHeight="1">
      <c r="C64" s="1" t="s">
        <v>395</v>
      </c>
    </row>
    <row r="65" ht="12.75" customHeight="1">
      <c r="C65" s="1" t="s">
        <v>64</v>
      </c>
    </row>
    <row r="66" ht="12.75" customHeight="1"/>
    <row r="67" ht="12.75" customHeight="1"/>
    <row r="68" spans="3:9" ht="12.75" customHeight="1">
      <c r="C68" s="63" t="s">
        <v>398</v>
      </c>
      <c r="D68" s="45"/>
      <c r="E68" s="63"/>
      <c r="F68" s="64"/>
      <c r="G68" s="65"/>
      <c r="H68" s="95"/>
      <c r="I68" s="66"/>
    </row>
    <row r="69" spans="3:9" ht="12.75" customHeight="1">
      <c r="C69" s="63" t="s">
        <v>432</v>
      </c>
      <c r="D69" s="45" t="s">
        <v>400</v>
      </c>
      <c r="E69" s="63"/>
      <c r="F69" s="64"/>
      <c r="G69" s="65"/>
      <c r="H69" s="95"/>
      <c r="I69" s="66"/>
    </row>
    <row r="70" spans="3:9" ht="12.75" customHeight="1">
      <c r="C70" s="44" t="s">
        <v>498</v>
      </c>
      <c r="D70" s="45"/>
      <c r="E70" s="63"/>
      <c r="F70" s="64"/>
      <c r="G70" s="65"/>
      <c r="H70" s="95"/>
      <c r="I70" s="66"/>
    </row>
    <row r="71" spans="3:9" ht="12.75" customHeight="1">
      <c r="C71" s="67" t="s">
        <v>401</v>
      </c>
      <c r="D71" s="68">
        <v>10.45</v>
      </c>
      <c r="E71" s="70"/>
      <c r="F71" s="64"/>
      <c r="G71" s="65"/>
      <c r="H71" s="95"/>
      <c r="I71" s="66"/>
    </row>
    <row r="72" spans="3:9" ht="12.75" customHeight="1">
      <c r="C72" s="67" t="s">
        <v>434</v>
      </c>
      <c r="D72" s="68">
        <v>10.45</v>
      </c>
      <c r="E72" s="70"/>
      <c r="F72" s="64"/>
      <c r="G72" s="65"/>
      <c r="H72" s="95"/>
      <c r="I72" s="66"/>
    </row>
    <row r="73" spans="3:9" ht="12.75" customHeight="1">
      <c r="C73" s="67" t="s">
        <v>407</v>
      </c>
      <c r="D73" s="68">
        <v>10.5</v>
      </c>
      <c r="E73" s="70"/>
      <c r="F73" s="64"/>
      <c r="G73" s="65"/>
      <c r="H73" s="95"/>
      <c r="I73" s="66"/>
    </row>
    <row r="74" spans="3:9" ht="12.75" customHeight="1">
      <c r="C74" s="67" t="s">
        <v>436</v>
      </c>
      <c r="D74" s="68">
        <v>10.5</v>
      </c>
      <c r="E74" s="70"/>
      <c r="F74" s="64"/>
      <c r="G74" s="65"/>
      <c r="H74" s="95"/>
      <c r="I74" s="66"/>
    </row>
    <row r="75" spans="3:9" ht="12.75" customHeight="1">
      <c r="C75" s="46" t="s">
        <v>500</v>
      </c>
      <c r="D75" s="73"/>
      <c r="E75" s="70"/>
      <c r="F75" s="71"/>
      <c r="G75" s="72"/>
      <c r="H75" s="87"/>
      <c r="I75" s="66"/>
    </row>
    <row r="76" spans="3:9" ht="12.75" customHeight="1">
      <c r="C76" s="67" t="s">
        <v>401</v>
      </c>
      <c r="D76" s="68">
        <v>10.8</v>
      </c>
      <c r="E76" s="70"/>
      <c r="F76" s="64"/>
      <c r="G76" s="65"/>
      <c r="H76" s="95"/>
      <c r="I76" s="66"/>
    </row>
    <row r="77" spans="3:9" ht="12.75" customHeight="1">
      <c r="C77" s="67" t="s">
        <v>434</v>
      </c>
      <c r="D77" s="68">
        <v>10.8</v>
      </c>
      <c r="E77" s="70"/>
      <c r="F77" s="64"/>
      <c r="G77" s="65"/>
      <c r="H77" s="95"/>
      <c r="I77" s="66"/>
    </row>
    <row r="78" spans="3:9" ht="12.75" customHeight="1">
      <c r="C78" s="67" t="s">
        <v>407</v>
      </c>
      <c r="D78" s="68">
        <v>10.86</v>
      </c>
      <c r="E78" s="70"/>
      <c r="F78" s="64"/>
      <c r="G78" s="65"/>
      <c r="H78" s="95"/>
      <c r="I78" s="66"/>
    </row>
    <row r="79" spans="3:9" ht="12.75" customHeight="1">
      <c r="C79" s="67" t="s">
        <v>436</v>
      </c>
      <c r="D79" s="68">
        <v>10.86</v>
      </c>
      <c r="E79" s="70"/>
      <c r="F79" s="64"/>
      <c r="G79" s="65"/>
      <c r="H79" s="95"/>
      <c r="I79" s="66"/>
    </row>
    <row r="80" spans="3:9" ht="12.75" customHeight="1">
      <c r="C80" s="63" t="s">
        <v>412</v>
      </c>
      <c r="D80" s="74"/>
      <c r="E80" s="70"/>
      <c r="F80" s="64"/>
      <c r="G80" s="65"/>
      <c r="H80" s="66"/>
      <c r="I80" s="63"/>
    </row>
    <row r="81" spans="3:9" ht="12.75" customHeight="1">
      <c r="C81" s="75" t="s">
        <v>505</v>
      </c>
      <c r="D81" s="70"/>
      <c r="E81" s="75"/>
      <c r="F81" s="70"/>
      <c r="G81" s="70"/>
      <c r="H81" s="70"/>
      <c r="I81" s="70"/>
    </row>
    <row r="82" spans="3:9" ht="12.75" customHeight="1">
      <c r="C82" s="78" t="s">
        <v>437</v>
      </c>
      <c r="D82" s="78" t="s">
        <v>438</v>
      </c>
      <c r="E82" s="78" t="s">
        <v>439</v>
      </c>
      <c r="F82" s="78" t="s">
        <v>440</v>
      </c>
      <c r="G82" s="78" t="s">
        <v>441</v>
      </c>
      <c r="H82" s="78" t="s">
        <v>442</v>
      </c>
      <c r="I82" s="78" t="s">
        <v>443</v>
      </c>
    </row>
    <row r="83" spans="3:9" ht="12.75" customHeight="1">
      <c r="C83" s="70" t="s">
        <v>444</v>
      </c>
      <c r="D83" s="49" t="s">
        <v>400</v>
      </c>
      <c r="E83" s="49" t="s">
        <v>400</v>
      </c>
      <c r="F83" s="49" t="s">
        <v>400</v>
      </c>
      <c r="G83" s="49" t="s">
        <v>400</v>
      </c>
      <c r="H83" s="49" t="s">
        <v>400</v>
      </c>
      <c r="I83" s="49" t="s">
        <v>400</v>
      </c>
    </row>
    <row r="84" spans="3:9" ht="12.75" customHeight="1">
      <c r="C84" s="70" t="s">
        <v>445</v>
      </c>
      <c r="D84" s="49" t="s">
        <v>400</v>
      </c>
      <c r="E84" s="49" t="s">
        <v>400</v>
      </c>
      <c r="F84" s="49" t="s">
        <v>400</v>
      </c>
      <c r="G84" s="49" t="s">
        <v>400</v>
      </c>
      <c r="H84" s="49" t="s">
        <v>400</v>
      </c>
      <c r="I84" s="49" t="s">
        <v>400</v>
      </c>
    </row>
    <row r="85" spans="3:9" ht="12.75" customHeight="1">
      <c r="C85" s="79"/>
      <c r="D85" s="73"/>
      <c r="E85" s="70"/>
      <c r="F85" s="71"/>
      <c r="G85" s="72"/>
      <c r="H85" s="70"/>
      <c r="I85" s="70"/>
    </row>
    <row r="86" spans="3:9" ht="12.75" customHeight="1">
      <c r="C86" s="75" t="s">
        <v>506</v>
      </c>
      <c r="D86" s="70"/>
      <c r="E86" s="70"/>
      <c r="F86" s="70"/>
      <c r="G86" s="70"/>
      <c r="H86" s="70"/>
      <c r="I86" s="70"/>
    </row>
    <row r="87" spans="3:9" ht="12.75" customHeight="1">
      <c r="C87" s="78" t="s">
        <v>437</v>
      </c>
      <c r="D87" s="78" t="s">
        <v>438</v>
      </c>
      <c r="E87" s="78" t="s">
        <v>446</v>
      </c>
      <c r="F87" s="78" t="s">
        <v>447</v>
      </c>
      <c r="G87" s="78" t="s">
        <v>448</v>
      </c>
      <c r="H87" s="78" t="s">
        <v>449</v>
      </c>
      <c r="I87" s="70"/>
    </row>
    <row r="88" spans="3:9" ht="12.75" customHeight="1">
      <c r="C88" s="80" t="s">
        <v>444</v>
      </c>
      <c r="D88" s="81" t="s">
        <v>400</v>
      </c>
      <c r="E88" s="81" t="s">
        <v>400</v>
      </c>
      <c r="F88" s="81" t="s">
        <v>400</v>
      </c>
      <c r="G88" s="81" t="s">
        <v>400</v>
      </c>
      <c r="H88" s="81" t="s">
        <v>400</v>
      </c>
      <c r="I88" s="70"/>
    </row>
    <row r="89" spans="3:9" ht="12.75" customHeight="1">
      <c r="C89" s="80" t="s">
        <v>445</v>
      </c>
      <c r="D89" s="81" t="s">
        <v>400</v>
      </c>
      <c r="E89" s="81" t="s">
        <v>400</v>
      </c>
      <c r="F89" s="81" t="s">
        <v>400</v>
      </c>
      <c r="G89" s="81" t="s">
        <v>400</v>
      </c>
      <c r="H89" s="81" t="s">
        <v>400</v>
      </c>
      <c r="I89" s="96"/>
    </row>
    <row r="90" spans="3:9" ht="12.75" customHeight="1">
      <c r="C90" s="82"/>
      <c r="D90" s="83"/>
      <c r="E90" s="83"/>
      <c r="F90" s="83"/>
      <c r="G90" s="82"/>
      <c r="H90" s="84"/>
      <c r="I90" s="70"/>
    </row>
    <row r="91" spans="3:9" ht="12.75" customHeight="1">
      <c r="C91" s="75" t="s">
        <v>507</v>
      </c>
      <c r="D91" s="70"/>
      <c r="E91" s="75"/>
      <c r="F91" s="70"/>
      <c r="G91" s="70"/>
      <c r="H91" s="70"/>
      <c r="I91" s="70"/>
    </row>
    <row r="92" spans="3:9" ht="12.75" customHeight="1">
      <c r="C92" s="78" t="s">
        <v>437</v>
      </c>
      <c r="D92" s="78" t="s">
        <v>438</v>
      </c>
      <c r="E92" s="78" t="s">
        <v>439</v>
      </c>
      <c r="F92" s="78" t="s">
        <v>450</v>
      </c>
      <c r="G92" s="78" t="s">
        <v>451</v>
      </c>
      <c r="H92" s="78" t="s">
        <v>452</v>
      </c>
      <c r="I92" s="70"/>
    </row>
    <row r="93" spans="3:9" ht="12.75" customHeight="1">
      <c r="C93" s="70" t="s">
        <v>444</v>
      </c>
      <c r="D93" s="49" t="s">
        <v>400</v>
      </c>
      <c r="E93" s="49" t="s">
        <v>400</v>
      </c>
      <c r="F93" s="49" t="s">
        <v>400</v>
      </c>
      <c r="G93" s="49" t="s">
        <v>400</v>
      </c>
      <c r="H93" s="49" t="s">
        <v>400</v>
      </c>
      <c r="I93" s="70"/>
    </row>
    <row r="94" spans="3:9" ht="12.75" customHeight="1">
      <c r="C94" s="70" t="s">
        <v>445</v>
      </c>
      <c r="D94" s="49" t="s">
        <v>400</v>
      </c>
      <c r="E94" s="49" t="s">
        <v>400</v>
      </c>
      <c r="F94" s="49" t="s">
        <v>400</v>
      </c>
      <c r="G94" s="49" t="s">
        <v>400</v>
      </c>
      <c r="H94" s="49" t="s">
        <v>400</v>
      </c>
      <c r="I94" s="70"/>
    </row>
    <row r="95" spans="3:9" ht="12.75" customHeight="1">
      <c r="C95" s="82"/>
      <c r="D95" s="83"/>
      <c r="E95" s="83"/>
      <c r="F95" s="83"/>
      <c r="G95" s="82"/>
      <c r="H95" s="84"/>
      <c r="I95" s="70"/>
    </row>
    <row r="96" spans="3:9" ht="12.75" customHeight="1">
      <c r="C96" s="75" t="s">
        <v>508</v>
      </c>
      <c r="D96" s="70"/>
      <c r="E96" s="87"/>
      <c r="F96" s="70"/>
      <c r="G96" s="70"/>
      <c r="H96" s="84"/>
      <c r="I96" s="70"/>
    </row>
    <row r="97" spans="3:9" ht="12.75" customHeight="1">
      <c r="C97" s="78" t="s">
        <v>437</v>
      </c>
      <c r="D97" s="78" t="s">
        <v>438</v>
      </c>
      <c r="E97" s="78" t="s">
        <v>453</v>
      </c>
      <c r="F97" s="78" t="s">
        <v>454</v>
      </c>
      <c r="G97" s="78" t="s">
        <v>455</v>
      </c>
      <c r="H97" s="78" t="s">
        <v>449</v>
      </c>
      <c r="I97" s="70"/>
    </row>
    <row r="98" spans="3:9" ht="12.75" customHeight="1">
      <c r="C98" s="80" t="s">
        <v>444</v>
      </c>
      <c r="D98" s="81" t="s">
        <v>400</v>
      </c>
      <c r="E98" s="81" t="s">
        <v>400</v>
      </c>
      <c r="F98" s="97" t="s">
        <v>400</v>
      </c>
      <c r="G98" s="98" t="s">
        <v>400</v>
      </c>
      <c r="H98" s="99" t="s">
        <v>400</v>
      </c>
      <c r="I98" s="70"/>
    </row>
    <row r="99" spans="3:9" ht="12.75" customHeight="1">
      <c r="C99" s="80" t="s">
        <v>445</v>
      </c>
      <c r="D99" s="81" t="s">
        <v>400</v>
      </c>
      <c r="E99" s="81" t="s">
        <v>400</v>
      </c>
      <c r="F99" s="97" t="s">
        <v>400</v>
      </c>
      <c r="G99" s="98" t="s">
        <v>400</v>
      </c>
      <c r="H99" s="99" t="s">
        <v>400</v>
      </c>
      <c r="I99" s="70"/>
    </row>
    <row r="100" spans="3:9" ht="12.75">
      <c r="C100" s="70"/>
      <c r="D100" s="49"/>
      <c r="E100" s="49"/>
      <c r="F100" s="100"/>
      <c r="G100" s="101"/>
      <c r="H100" s="102"/>
      <c r="I100" s="70"/>
    </row>
    <row r="101" spans="3:9" ht="12.75">
      <c r="C101" s="70" t="s">
        <v>431</v>
      </c>
      <c r="D101" s="74" t="s">
        <v>400</v>
      </c>
      <c r="E101" s="70"/>
      <c r="F101" s="64"/>
      <c r="G101" s="65"/>
      <c r="H101" s="95"/>
      <c r="I101" s="66"/>
    </row>
    <row r="102" spans="3:9" ht="12.75">
      <c r="C102" s="63" t="s">
        <v>414</v>
      </c>
      <c r="D102" s="74" t="s">
        <v>400</v>
      </c>
      <c r="E102" s="70"/>
      <c r="F102" s="64"/>
      <c r="G102" s="65"/>
      <c r="H102" s="95"/>
      <c r="I102" s="66"/>
    </row>
    <row r="103" spans="3:9" ht="12.75">
      <c r="C103" s="70" t="s">
        <v>456</v>
      </c>
      <c r="D103" s="103">
        <v>2.6</v>
      </c>
      <c r="E103" s="70"/>
      <c r="F103" s="64"/>
      <c r="G103" s="65"/>
      <c r="H103" s="95"/>
      <c r="I103" s="66"/>
    </row>
    <row r="104" spans="3:9" ht="12.75">
      <c r="C104" s="70" t="s">
        <v>462</v>
      </c>
      <c r="D104" s="70"/>
      <c r="E104" s="70"/>
      <c r="F104" s="64"/>
      <c r="G104" s="65"/>
      <c r="H104" s="95"/>
      <c r="I104" s="66"/>
    </row>
    <row r="105" spans="3:9" ht="12.75">
      <c r="C105" s="93" t="s">
        <v>417</v>
      </c>
      <c r="D105" s="51" t="s">
        <v>418</v>
      </c>
      <c r="E105" s="51" t="s">
        <v>419</v>
      </c>
      <c r="F105" s="64"/>
      <c r="G105" s="65"/>
      <c r="H105" s="95"/>
      <c r="I105" s="66"/>
    </row>
    <row r="106" spans="3:9" ht="12.75">
      <c r="C106" s="67" t="s">
        <v>458</v>
      </c>
      <c r="D106" s="94" t="s">
        <v>459</v>
      </c>
      <c r="E106" s="94" t="s">
        <v>459</v>
      </c>
      <c r="F106" s="64"/>
      <c r="G106" s="65"/>
      <c r="H106" s="95"/>
      <c r="I106" s="66"/>
    </row>
    <row r="107" spans="3:9" ht="12.75">
      <c r="C107" s="67" t="s">
        <v>460</v>
      </c>
      <c r="D107" s="94" t="s">
        <v>459</v>
      </c>
      <c r="E107" s="94" t="s">
        <v>459</v>
      </c>
      <c r="F107" s="64"/>
      <c r="G107" s="65"/>
      <c r="H107" s="95"/>
      <c r="I107" s="66"/>
    </row>
    <row r="108" spans="3:9" ht="12.75">
      <c r="C108" s="67"/>
      <c r="D108" s="94"/>
      <c r="E108" s="94"/>
      <c r="F108" s="64"/>
      <c r="G108" s="65"/>
      <c r="H108" s="95"/>
      <c r="I108" s="66"/>
    </row>
    <row r="109" spans="3:9" ht="12.75">
      <c r="C109" s="70" t="s">
        <v>461</v>
      </c>
      <c r="D109" s="70"/>
      <c r="E109" s="70"/>
      <c r="F109" s="64"/>
      <c r="G109" s="65"/>
      <c r="H109" s="87"/>
      <c r="I109" s="66"/>
    </row>
    <row r="112" ht="12.75">
      <c r="K112" s="41"/>
    </row>
    <row r="113" ht="12.75">
      <c r="K113" s="41"/>
    </row>
    <row r="114" ht="12.75">
      <c r="K114" s="41"/>
    </row>
    <row r="115" ht="12.75">
      <c r="K115" s="41"/>
    </row>
    <row r="116" ht="12.75">
      <c r="K116" s="41"/>
    </row>
    <row r="117" ht="12.75">
      <c r="K117" s="41"/>
    </row>
    <row r="118" ht="12.75">
      <c r="K118" s="41"/>
    </row>
    <row r="119" ht="12.75">
      <c r="K119" s="41"/>
    </row>
    <row r="120" ht="12.75">
      <c r="K120" s="41"/>
    </row>
    <row r="121" ht="12.75">
      <c r="K121" s="41"/>
    </row>
    <row r="122" ht="12.75">
      <c r="K122" s="41"/>
    </row>
    <row r="123" ht="12.75">
      <c r="K123" s="41"/>
    </row>
    <row r="124" ht="12.75">
      <c r="K124" s="4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59.8515625" style="0" customWidth="1"/>
    <col min="4" max="4" width="15.57421875" style="0" customWidth="1"/>
    <col min="5" max="5" width="15.57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41" customWidth="1"/>
    <col min="12" max="12" width="15.140625" style="27" customWidth="1"/>
  </cols>
  <sheetData>
    <row r="1" spans="1:8" ht="18.75">
      <c r="A1" s="2"/>
      <c r="B1" s="2"/>
      <c r="C1" s="131" t="s">
        <v>199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200</v>
      </c>
      <c r="C9" t="s">
        <v>37</v>
      </c>
      <c r="D9" t="s">
        <v>21</v>
      </c>
      <c r="E9" s="35">
        <v>50000000</v>
      </c>
      <c r="F9" s="14">
        <v>481.4205</v>
      </c>
      <c r="G9" s="15">
        <v>0.25980000000000003</v>
      </c>
      <c r="H9" s="16">
        <v>41886</v>
      </c>
    </row>
    <row r="10" spans="1:11" ht="12.75" customHeight="1">
      <c r="A10">
        <v>2</v>
      </c>
      <c r="B10" t="s">
        <v>202</v>
      </c>
      <c r="C10" t="s">
        <v>201</v>
      </c>
      <c r="D10" t="s">
        <v>13</v>
      </c>
      <c r="E10" s="35">
        <v>50000000</v>
      </c>
      <c r="F10" s="14">
        <v>479.1075</v>
      </c>
      <c r="G10" s="15">
        <v>0.2586</v>
      </c>
      <c r="H10" s="16">
        <v>41907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204</v>
      </c>
      <c r="C11" t="s">
        <v>203</v>
      </c>
      <c r="D11" t="s">
        <v>13</v>
      </c>
      <c r="E11" s="35">
        <v>25000000</v>
      </c>
      <c r="F11" s="14">
        <v>242.67125</v>
      </c>
      <c r="G11" s="15">
        <v>0.131</v>
      </c>
      <c r="H11" s="16">
        <v>41851</v>
      </c>
      <c r="J11" s="15" t="s">
        <v>13</v>
      </c>
      <c r="K11" s="41">
        <v>0.44310000000000005</v>
      </c>
    </row>
    <row r="12" spans="1:11" ht="12.75" customHeight="1">
      <c r="A12">
        <v>4</v>
      </c>
      <c r="B12" t="s">
        <v>206</v>
      </c>
      <c r="C12" t="s">
        <v>205</v>
      </c>
      <c r="D12" t="s">
        <v>13</v>
      </c>
      <c r="E12" s="35">
        <v>10000000</v>
      </c>
      <c r="F12" s="14">
        <v>99.0341</v>
      </c>
      <c r="G12" s="15">
        <v>0.0535</v>
      </c>
      <c r="H12" s="16">
        <v>41765</v>
      </c>
      <c r="J12" s="15" t="s">
        <v>21</v>
      </c>
      <c r="K12" s="41">
        <v>0.25980000000000003</v>
      </c>
    </row>
    <row r="13" spans="3:11" ht="12.75" customHeight="1">
      <c r="C13" s="18" t="s">
        <v>42</v>
      </c>
      <c r="D13" s="18"/>
      <c r="E13" s="36"/>
      <c r="F13" s="19">
        <f>SUM(F9:F12)</f>
        <v>1302.2333500000002</v>
      </c>
      <c r="G13" s="20">
        <f>SUM(G9:G12)</f>
        <v>0.7029</v>
      </c>
      <c r="H13" s="21"/>
      <c r="I13" s="29"/>
      <c r="J13" s="15" t="s">
        <v>73</v>
      </c>
      <c r="K13" s="41">
        <v>0.1346</v>
      </c>
    </row>
    <row r="14" spans="6:11" ht="12.75" customHeight="1">
      <c r="F14" s="14"/>
      <c r="G14" s="15"/>
      <c r="H14" s="16"/>
      <c r="J14" s="15" t="s">
        <v>26</v>
      </c>
      <c r="K14" s="41">
        <v>0.1625</v>
      </c>
    </row>
    <row r="15" spans="3:10" ht="12.75" customHeight="1">
      <c r="C15" s="1" t="s">
        <v>82</v>
      </c>
      <c r="F15" s="14"/>
      <c r="G15" s="15"/>
      <c r="H15" s="16"/>
      <c r="J15" s="15"/>
    </row>
    <row r="16" spans="3:9" ht="12.75" customHeight="1">
      <c r="C16" s="1" t="s">
        <v>83</v>
      </c>
      <c r="F16" s="14"/>
      <c r="G16" s="15"/>
      <c r="H16" s="16"/>
      <c r="I16" s="29"/>
    </row>
    <row r="17" spans="1:8" ht="12.75" customHeight="1">
      <c r="A17">
        <v>5</v>
      </c>
      <c r="B17" t="s">
        <v>207</v>
      </c>
      <c r="C17" t="s">
        <v>197</v>
      </c>
      <c r="D17" t="s">
        <v>73</v>
      </c>
      <c r="E17" s="35">
        <v>25000000</v>
      </c>
      <c r="F17" s="14">
        <v>249.4185</v>
      </c>
      <c r="G17" s="15">
        <v>0.1346</v>
      </c>
      <c r="H17" s="16">
        <v>43487</v>
      </c>
    </row>
    <row r="18" spans="3:8" ht="12.75" customHeight="1">
      <c r="C18" s="18" t="s">
        <v>42</v>
      </c>
      <c r="D18" s="18"/>
      <c r="E18" s="36"/>
      <c r="F18" s="19">
        <f>SUM(F17:F17)</f>
        <v>249.4185</v>
      </c>
      <c r="G18" s="20">
        <f>SUM(G17:G17)</f>
        <v>0.1346</v>
      </c>
      <c r="H18" s="21"/>
    </row>
    <row r="19" spans="6:8" ht="12.75" customHeight="1">
      <c r="F19" s="14"/>
      <c r="G19" s="15"/>
      <c r="H19" s="16"/>
    </row>
    <row r="20" spans="3:8" ht="12.75" customHeight="1">
      <c r="C20" s="1" t="s">
        <v>60</v>
      </c>
      <c r="F20" s="14">
        <v>290.736766</v>
      </c>
      <c r="G20" s="15">
        <v>0.15689999999999998</v>
      </c>
      <c r="H20" s="16"/>
    </row>
    <row r="21" spans="3:9" ht="12.75" customHeight="1">
      <c r="C21" s="18" t="s">
        <v>42</v>
      </c>
      <c r="D21" s="18"/>
      <c r="E21" s="36"/>
      <c r="F21" s="19">
        <f>SUM(F20:F20)</f>
        <v>290.736766</v>
      </c>
      <c r="G21" s="20">
        <f>SUM(G20:G20)</f>
        <v>0.15689999999999998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61</v>
      </c>
      <c r="F23" s="14"/>
      <c r="G23" s="15"/>
      <c r="H23" s="16"/>
    </row>
    <row r="24" spans="3:9" ht="12.75" customHeight="1">
      <c r="C24" s="1" t="s">
        <v>62</v>
      </c>
      <c r="F24" s="14">
        <v>10.417951</v>
      </c>
      <c r="G24" s="15">
        <v>0.005600000000000001</v>
      </c>
      <c r="H24" s="16"/>
      <c r="I24" s="29"/>
    </row>
    <row r="25" spans="3:8" ht="12.75" customHeight="1">
      <c r="C25" s="18" t="s">
        <v>42</v>
      </c>
      <c r="D25" s="18"/>
      <c r="E25" s="36"/>
      <c r="F25" s="19">
        <f>SUM(F24:F24)</f>
        <v>10.417951</v>
      </c>
      <c r="G25" s="20">
        <f>SUM(G24:G24)</f>
        <v>0.005600000000000001</v>
      </c>
      <c r="H25" s="21"/>
    </row>
    <row r="26" spans="3:8" ht="12.75" customHeight="1">
      <c r="C26" s="22" t="s">
        <v>63</v>
      </c>
      <c r="D26" s="22"/>
      <c r="E26" s="37"/>
      <c r="F26" s="23">
        <f>SUM(F13,F18,F21,F25)</f>
        <v>1852.806567</v>
      </c>
      <c r="G26" s="24">
        <f>SUM(G13,G18,G21,G25)</f>
        <v>1</v>
      </c>
      <c r="H26" s="25"/>
    </row>
    <row r="27" ht="12.75" customHeight="1"/>
    <row r="28" spans="3:9" ht="12.75" customHeight="1">
      <c r="C28" s="1" t="s">
        <v>394</v>
      </c>
      <c r="I28" s="29"/>
    </row>
    <row r="29" spans="3:9" ht="12.75" customHeight="1">
      <c r="C29" s="1" t="s">
        <v>395</v>
      </c>
      <c r="I29" s="30"/>
    </row>
    <row r="30" ht="12.75" customHeight="1">
      <c r="C30" s="1"/>
    </row>
    <row r="31" ht="12.75" customHeight="1"/>
    <row r="32" spans="3:11" ht="12.75" customHeight="1">
      <c r="C32" s="63" t="s">
        <v>398</v>
      </c>
      <c r="D32" s="63"/>
      <c r="E32" s="63"/>
      <c r="F32" s="89"/>
      <c r="K32"/>
    </row>
    <row r="33" spans="3:11" ht="12.75" customHeight="1">
      <c r="C33" s="63" t="s">
        <v>399</v>
      </c>
      <c r="D33" s="104" t="s">
        <v>400</v>
      </c>
      <c r="E33" s="63"/>
      <c r="F33" s="89"/>
      <c r="K33"/>
    </row>
    <row r="34" spans="3:11" ht="12.75" customHeight="1">
      <c r="C34" s="44" t="s">
        <v>498</v>
      </c>
      <c r="D34" s="63"/>
      <c r="E34" s="63"/>
      <c r="F34" s="89"/>
      <c r="K34"/>
    </row>
    <row r="35" spans="3:11" ht="12.75" customHeight="1">
      <c r="C35" s="67" t="s">
        <v>401</v>
      </c>
      <c r="D35" s="133">
        <v>1309.5383</v>
      </c>
      <c r="E35" s="63"/>
      <c r="F35" s="89"/>
      <c r="G35" s="105"/>
      <c r="K35"/>
    </row>
    <row r="36" spans="3:11" ht="12.75" customHeight="1">
      <c r="C36" s="67" t="s">
        <v>403</v>
      </c>
      <c r="D36" s="138">
        <v>1001.2341</v>
      </c>
      <c r="E36" s="63"/>
      <c r="F36" s="89"/>
      <c r="G36" s="105"/>
      <c r="K36"/>
    </row>
    <row r="37" spans="3:11" ht="12.75" customHeight="1">
      <c r="C37" s="67" t="s">
        <v>404</v>
      </c>
      <c r="D37" s="133">
        <v>1021.212</v>
      </c>
      <c r="E37" s="63"/>
      <c r="F37" s="89"/>
      <c r="G37" s="105"/>
      <c r="K37"/>
    </row>
    <row r="38" spans="3:11" ht="12.75" customHeight="1">
      <c r="C38" s="67" t="s">
        <v>405</v>
      </c>
      <c r="D38" s="133">
        <v>1000.3584</v>
      </c>
      <c r="E38" s="63"/>
      <c r="F38" s="89"/>
      <c r="G38" s="105"/>
      <c r="K38"/>
    </row>
    <row r="39" spans="3:11" ht="12.75" customHeight="1">
      <c r="C39" s="67" t="s">
        <v>463</v>
      </c>
      <c r="D39" s="133">
        <v>1017.0678</v>
      </c>
      <c r="E39" s="63"/>
      <c r="F39" s="89"/>
      <c r="G39" s="105"/>
      <c r="K39"/>
    </row>
    <row r="40" spans="3:11" ht="12.75" customHeight="1">
      <c r="C40" s="67" t="s">
        <v>464</v>
      </c>
      <c r="D40" s="133">
        <v>1309.8907</v>
      </c>
      <c r="E40" s="63"/>
      <c r="F40" s="89"/>
      <c r="G40" s="105"/>
      <c r="K40"/>
    </row>
    <row r="41" spans="3:11" ht="12.75" customHeight="1">
      <c r="C41" s="67" t="s">
        <v>407</v>
      </c>
      <c r="D41" s="133">
        <v>1316.1364</v>
      </c>
      <c r="E41" s="63"/>
      <c r="F41" s="89"/>
      <c r="G41" s="105"/>
      <c r="K41"/>
    </row>
    <row r="42" spans="3:11" ht="12.75" customHeight="1">
      <c r="C42" s="67" t="s">
        <v>409</v>
      </c>
      <c r="D42" s="138">
        <v>1003.0971</v>
      </c>
      <c r="E42" s="63"/>
      <c r="F42" s="89"/>
      <c r="G42" s="105"/>
      <c r="K42"/>
    </row>
    <row r="43" spans="3:11" ht="12.75" customHeight="1">
      <c r="C43" s="67" t="s">
        <v>465</v>
      </c>
      <c r="D43" s="133">
        <v>1004.3494</v>
      </c>
      <c r="E43" s="63"/>
      <c r="F43" s="89"/>
      <c r="G43" s="105"/>
      <c r="K43"/>
    </row>
    <row r="44" spans="3:11" ht="12.75" customHeight="1">
      <c r="C44" s="67" t="s">
        <v>410</v>
      </c>
      <c r="D44" s="138">
        <v>1000.3746</v>
      </c>
      <c r="E44" s="63"/>
      <c r="F44" s="89"/>
      <c r="G44" s="105"/>
      <c r="K44"/>
    </row>
    <row r="45" spans="3:11" ht="12.75" customHeight="1">
      <c r="C45" s="67" t="s">
        <v>466</v>
      </c>
      <c r="D45" s="138" t="s">
        <v>400</v>
      </c>
      <c r="E45" s="63"/>
      <c r="F45" s="89"/>
      <c r="G45" s="105"/>
      <c r="K45"/>
    </row>
    <row r="46" spans="3:11" ht="12.75" customHeight="1">
      <c r="C46" s="67" t="s">
        <v>430</v>
      </c>
      <c r="D46" s="133">
        <v>1316.3679</v>
      </c>
      <c r="E46" s="63"/>
      <c r="F46" s="89"/>
      <c r="G46" s="105"/>
      <c r="K46"/>
    </row>
    <row r="47" spans="3:11" ht="12.75" customHeight="1">
      <c r="C47" s="46" t="s">
        <v>499</v>
      </c>
      <c r="D47" s="106"/>
      <c r="E47" s="63"/>
      <c r="F47" s="89"/>
      <c r="K47"/>
    </row>
    <row r="48" spans="3:11" ht="12.75" customHeight="1">
      <c r="C48" s="67" t="s">
        <v>401</v>
      </c>
      <c r="D48" s="133">
        <v>1323.7042</v>
      </c>
      <c r="E48" s="63"/>
      <c r="F48" s="107"/>
      <c r="K48"/>
    </row>
    <row r="49" spans="3:11" ht="12.75" customHeight="1">
      <c r="C49" s="67" t="s">
        <v>403</v>
      </c>
      <c r="D49" s="138">
        <v>1005.4427</v>
      </c>
      <c r="E49" s="63"/>
      <c r="F49" s="108"/>
      <c r="K49"/>
    </row>
    <row r="50" spans="3:11" ht="12.75" customHeight="1">
      <c r="C50" s="67" t="s">
        <v>404</v>
      </c>
      <c r="D50" s="133">
        <v>1023.3909</v>
      </c>
      <c r="E50" s="63"/>
      <c r="F50" s="108"/>
      <c r="K50"/>
    </row>
    <row r="51" spans="3:11" ht="12.75" customHeight="1">
      <c r="C51" s="67" t="s">
        <v>405</v>
      </c>
      <c r="D51" s="133">
        <v>1002.6031</v>
      </c>
      <c r="E51" s="63"/>
      <c r="F51" s="108"/>
      <c r="K51"/>
    </row>
    <row r="52" spans="3:11" ht="12.75" customHeight="1">
      <c r="C52" s="67" t="s">
        <v>463</v>
      </c>
      <c r="D52" s="133">
        <v>1008.0402</v>
      </c>
      <c r="E52" s="63"/>
      <c r="F52" s="108"/>
      <c r="K52"/>
    </row>
    <row r="53" spans="3:11" ht="12.75" customHeight="1">
      <c r="C53" s="67" t="s">
        <v>464</v>
      </c>
      <c r="D53" s="133">
        <v>1324.0442</v>
      </c>
      <c r="E53" s="63"/>
      <c r="F53" s="108"/>
      <c r="K53"/>
    </row>
    <row r="54" spans="3:11" ht="12.75" customHeight="1">
      <c r="C54" s="67" t="s">
        <v>407</v>
      </c>
      <c r="D54" s="133">
        <v>1330.7126</v>
      </c>
      <c r="E54" s="63"/>
      <c r="F54" s="108"/>
      <c r="K54"/>
    </row>
    <row r="55" spans="3:11" ht="12.75">
      <c r="C55" s="67" t="s">
        <v>409</v>
      </c>
      <c r="D55" s="138">
        <v>1005.3075</v>
      </c>
      <c r="E55" s="63"/>
      <c r="F55" s="108"/>
      <c r="K55"/>
    </row>
    <row r="56" spans="3:11" ht="12.75">
      <c r="C56" s="67" t="s">
        <v>465</v>
      </c>
      <c r="D56" s="133">
        <v>1006.6054</v>
      </c>
      <c r="E56" s="63"/>
      <c r="F56" s="108"/>
      <c r="K56"/>
    </row>
    <row r="57" spans="3:11" ht="12.75">
      <c r="C57" s="67" t="s">
        <v>410</v>
      </c>
      <c r="D57" s="138">
        <v>1002.6446</v>
      </c>
      <c r="E57" s="63"/>
      <c r="F57" s="108"/>
      <c r="K57"/>
    </row>
    <row r="58" spans="3:11" ht="12.75">
      <c r="C58" s="67" t="s">
        <v>466</v>
      </c>
      <c r="D58" s="138" t="s">
        <v>400</v>
      </c>
      <c r="E58" s="63"/>
      <c r="F58" s="108"/>
      <c r="K58"/>
    </row>
    <row r="59" spans="3:11" ht="12.75">
      <c r="C59" s="67" t="s">
        <v>430</v>
      </c>
      <c r="D59" s="133">
        <v>1330.9579</v>
      </c>
      <c r="E59" s="63"/>
      <c r="F59" s="108"/>
      <c r="K59"/>
    </row>
    <row r="60" spans="3:11" ht="12.75">
      <c r="C60" s="63" t="s">
        <v>412</v>
      </c>
      <c r="D60" s="104" t="s">
        <v>400</v>
      </c>
      <c r="E60" s="63"/>
      <c r="F60" s="108"/>
      <c r="K60"/>
    </row>
    <row r="61" spans="3:11" ht="25.5">
      <c r="C61" s="109" t="s">
        <v>431</v>
      </c>
      <c r="D61" s="104" t="s">
        <v>400</v>
      </c>
      <c r="E61" s="63"/>
      <c r="F61" s="108"/>
      <c r="K61"/>
    </row>
    <row r="62" spans="3:11" ht="12.75">
      <c r="C62" s="63" t="s">
        <v>414</v>
      </c>
      <c r="D62" s="104" t="s">
        <v>400</v>
      </c>
      <c r="E62" s="63"/>
      <c r="F62" s="89"/>
      <c r="K62"/>
    </row>
    <row r="63" spans="3:11" ht="12.75">
      <c r="C63" s="63" t="s">
        <v>415</v>
      </c>
      <c r="D63" s="74" t="s">
        <v>512</v>
      </c>
      <c r="E63" s="63"/>
      <c r="F63" s="89"/>
      <c r="K63"/>
    </row>
    <row r="64" spans="3:11" ht="12.75">
      <c r="C64" s="63" t="s">
        <v>467</v>
      </c>
      <c r="D64" s="70"/>
      <c r="E64" s="63"/>
      <c r="F64" s="89"/>
      <c r="K64"/>
    </row>
    <row r="65" spans="3:11" ht="12.75">
      <c r="C65" s="93" t="s">
        <v>417</v>
      </c>
      <c r="D65" s="110" t="s">
        <v>418</v>
      </c>
      <c r="E65" s="110" t="s">
        <v>419</v>
      </c>
      <c r="F65" s="89"/>
      <c r="K65"/>
    </row>
    <row r="66" spans="3:11" ht="12.75">
      <c r="C66" s="67" t="s">
        <v>403</v>
      </c>
      <c r="D66" s="94">
        <v>5.124910000000001</v>
      </c>
      <c r="E66" s="94">
        <v>4.908234</v>
      </c>
      <c r="F66" s="89"/>
      <c r="K66"/>
    </row>
    <row r="67" spans="3:11" ht="12.75">
      <c r="C67" s="67" t="s">
        <v>404</v>
      </c>
      <c r="D67" s="94">
        <v>6.881623</v>
      </c>
      <c r="E67" s="94">
        <v>6.590672</v>
      </c>
      <c r="F67" s="89"/>
      <c r="K67"/>
    </row>
    <row r="68" spans="3:11" ht="12.75">
      <c r="C68" s="67" t="s">
        <v>405</v>
      </c>
      <c r="D68" s="94">
        <v>6.668564</v>
      </c>
      <c r="E68" s="94">
        <v>6.386622</v>
      </c>
      <c r="F68" s="89"/>
      <c r="K68"/>
    </row>
    <row r="69" spans="3:11" ht="12.75">
      <c r="C69" s="67" t="s">
        <v>468</v>
      </c>
      <c r="D69" s="94">
        <v>15.585428</v>
      </c>
      <c r="E69" s="94">
        <v>14.926487</v>
      </c>
      <c r="F69" s="89"/>
      <c r="K69"/>
    </row>
    <row r="70" spans="3:11" ht="12.75">
      <c r="C70" s="67" t="s">
        <v>465</v>
      </c>
      <c r="D70" s="94">
        <v>6.87941</v>
      </c>
      <c r="E70" s="94">
        <v>6.588552999999999</v>
      </c>
      <c r="F70" s="89"/>
      <c r="K70"/>
    </row>
    <row r="71" spans="3:11" ht="12.75">
      <c r="C71" s="67" t="s">
        <v>409</v>
      </c>
      <c r="D71" s="94">
        <v>6.89412</v>
      </c>
      <c r="E71" s="94">
        <v>6.602641</v>
      </c>
      <c r="F71" s="89"/>
      <c r="K71"/>
    </row>
    <row r="72" spans="3:11" ht="12.75">
      <c r="C72" s="67" t="s">
        <v>410</v>
      </c>
      <c r="D72" s="94">
        <v>6.850846</v>
      </c>
      <c r="E72" s="94">
        <v>6.561197</v>
      </c>
      <c r="F72" s="89"/>
      <c r="K72"/>
    </row>
    <row r="73" spans="3:11" ht="12.75">
      <c r="C73" s="67" t="s">
        <v>469</v>
      </c>
      <c r="D73" s="104" t="s">
        <v>400</v>
      </c>
      <c r="E73" s="104" t="s">
        <v>400</v>
      </c>
      <c r="F73" s="89"/>
      <c r="K73"/>
    </row>
    <row r="74" spans="3:11" ht="12.75">
      <c r="C74" s="111" t="s">
        <v>421</v>
      </c>
      <c r="D74" s="112"/>
      <c r="E74" s="112"/>
      <c r="F74" s="89"/>
      <c r="K74"/>
    </row>
    <row r="75" spans="3:11" ht="12.75">
      <c r="C75" s="113" t="s">
        <v>422</v>
      </c>
      <c r="D75" s="112"/>
      <c r="E75" s="112"/>
      <c r="F75" s="89"/>
      <c r="K7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7.28125" style="0" customWidth="1"/>
    <col min="3" max="3" width="53.7109375" style="0" customWidth="1"/>
    <col min="4" max="4" width="22.421875" style="0" customWidth="1"/>
    <col min="5" max="5" width="17.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41" customWidth="1"/>
    <col min="12" max="12" width="15.140625" style="27" customWidth="1"/>
  </cols>
  <sheetData>
    <row r="1" spans="1:8" ht="18.75">
      <c r="A1" s="2"/>
      <c r="B1" s="2"/>
      <c r="C1" s="131" t="s">
        <v>208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95</v>
      </c>
      <c r="F7" s="14"/>
      <c r="G7" s="15"/>
      <c r="H7" s="16"/>
    </row>
    <row r="8" spans="3:8" ht="12.75" customHeight="1">
      <c r="C8" s="1" t="s">
        <v>83</v>
      </c>
      <c r="F8" s="14"/>
      <c r="G8" s="15"/>
      <c r="H8" s="16"/>
    </row>
    <row r="9" spans="1:8" ht="12.75" customHeight="1">
      <c r="A9">
        <v>1</v>
      </c>
      <c r="B9" t="s">
        <v>137</v>
      </c>
      <c r="C9" t="s">
        <v>135</v>
      </c>
      <c r="D9" t="s">
        <v>97</v>
      </c>
      <c r="E9" s="35">
        <v>15300</v>
      </c>
      <c r="F9" s="14">
        <v>92.64915</v>
      </c>
      <c r="G9" s="15">
        <v>0.0227</v>
      </c>
      <c r="H9" s="16"/>
    </row>
    <row r="10" spans="1:11" ht="12.75" customHeight="1">
      <c r="A10">
        <v>2</v>
      </c>
      <c r="B10" t="s">
        <v>151</v>
      </c>
      <c r="C10" t="s">
        <v>150</v>
      </c>
      <c r="D10" t="s">
        <v>97</v>
      </c>
      <c r="E10" s="35">
        <v>3000</v>
      </c>
      <c r="F10" s="14">
        <v>79.4235</v>
      </c>
      <c r="G10" s="15">
        <v>0.0195</v>
      </c>
      <c r="H10" s="16"/>
      <c r="J10" s="17" t="s">
        <v>16</v>
      </c>
      <c r="K10" s="42" t="s">
        <v>17</v>
      </c>
    </row>
    <row r="11" spans="1:11" ht="12.75" customHeight="1">
      <c r="A11">
        <v>3</v>
      </c>
      <c r="B11" t="s">
        <v>145</v>
      </c>
      <c r="C11" t="s">
        <v>144</v>
      </c>
      <c r="D11" t="s">
        <v>124</v>
      </c>
      <c r="E11" s="35">
        <v>40000</v>
      </c>
      <c r="F11" s="14">
        <v>75.42</v>
      </c>
      <c r="G11" s="15">
        <v>0.018500000000000003</v>
      </c>
      <c r="H11" s="16"/>
      <c r="J11" s="15" t="s">
        <v>73</v>
      </c>
      <c r="K11" s="41">
        <v>0.3029</v>
      </c>
    </row>
    <row r="12" spans="1:11" ht="12.75" customHeight="1">
      <c r="A12">
        <v>4</v>
      </c>
      <c r="B12" t="s">
        <v>101</v>
      </c>
      <c r="C12" t="s">
        <v>99</v>
      </c>
      <c r="D12" t="s">
        <v>100</v>
      </c>
      <c r="E12" s="35">
        <v>7850</v>
      </c>
      <c r="F12" s="14">
        <v>73.063875</v>
      </c>
      <c r="G12" s="15">
        <v>0.0179</v>
      </c>
      <c r="H12" s="16"/>
      <c r="J12" s="15" t="s">
        <v>24</v>
      </c>
      <c r="K12" s="41">
        <v>0.1593</v>
      </c>
    </row>
    <row r="13" spans="1:11" ht="12.75" customHeight="1">
      <c r="A13">
        <v>5</v>
      </c>
      <c r="B13" t="s">
        <v>98</v>
      </c>
      <c r="C13" t="s">
        <v>96</v>
      </c>
      <c r="D13" t="s">
        <v>97</v>
      </c>
      <c r="E13" s="35">
        <v>20000</v>
      </c>
      <c r="F13" s="14">
        <v>70.57</v>
      </c>
      <c r="G13" s="15">
        <v>0.0173</v>
      </c>
      <c r="H13" s="16"/>
      <c r="J13" s="15" t="s">
        <v>75</v>
      </c>
      <c r="K13" s="41">
        <v>0.061200000000000004</v>
      </c>
    </row>
    <row r="14" spans="1:11" ht="12.75" customHeight="1">
      <c r="A14">
        <v>6</v>
      </c>
      <c r="B14" t="s">
        <v>104</v>
      </c>
      <c r="C14" t="s">
        <v>102</v>
      </c>
      <c r="D14" t="s">
        <v>103</v>
      </c>
      <c r="E14" s="35">
        <v>2120</v>
      </c>
      <c r="F14" s="14">
        <v>69.59536</v>
      </c>
      <c r="G14" s="15">
        <v>0.017</v>
      </c>
      <c r="H14" s="16"/>
      <c r="J14" s="15" t="s">
        <v>97</v>
      </c>
      <c r="K14" s="41">
        <v>0.059500000000000004</v>
      </c>
    </row>
    <row r="15" spans="1:11" ht="12.75" customHeight="1">
      <c r="A15">
        <v>7</v>
      </c>
      <c r="B15" t="s">
        <v>128</v>
      </c>
      <c r="C15" t="s">
        <v>126</v>
      </c>
      <c r="D15" t="s">
        <v>111</v>
      </c>
      <c r="E15" s="35">
        <v>15050</v>
      </c>
      <c r="F15" s="14">
        <v>57.6114</v>
      </c>
      <c r="G15" s="15">
        <v>0.0141</v>
      </c>
      <c r="H15" s="16"/>
      <c r="J15" s="15" t="s">
        <v>13</v>
      </c>
      <c r="K15" s="41">
        <v>0.049</v>
      </c>
    </row>
    <row r="16" spans="1:11" ht="12.75" customHeight="1">
      <c r="A16">
        <v>8</v>
      </c>
      <c r="B16" t="s">
        <v>134</v>
      </c>
      <c r="C16" t="s">
        <v>132</v>
      </c>
      <c r="D16" t="s">
        <v>130</v>
      </c>
      <c r="E16" s="35">
        <v>14000</v>
      </c>
      <c r="F16" s="14">
        <v>55.811</v>
      </c>
      <c r="G16" s="15">
        <v>0.0137</v>
      </c>
      <c r="H16" s="16"/>
      <c r="J16" s="15" t="s">
        <v>103</v>
      </c>
      <c r="K16" s="41">
        <v>0.047</v>
      </c>
    </row>
    <row r="17" spans="1:11" ht="12.75" customHeight="1">
      <c r="A17">
        <v>9</v>
      </c>
      <c r="B17" t="s">
        <v>112</v>
      </c>
      <c r="C17" t="s">
        <v>110</v>
      </c>
      <c r="D17" t="s">
        <v>103</v>
      </c>
      <c r="E17" s="35">
        <v>2460</v>
      </c>
      <c r="F17" s="14">
        <v>52.47549</v>
      </c>
      <c r="G17" s="15">
        <v>0.0129</v>
      </c>
      <c r="H17" s="16"/>
      <c r="J17" s="15" t="s">
        <v>111</v>
      </c>
      <c r="K17" s="41">
        <v>0.0403</v>
      </c>
    </row>
    <row r="18" spans="1:11" ht="12.75" customHeight="1">
      <c r="A18">
        <v>10</v>
      </c>
      <c r="B18" t="s">
        <v>131</v>
      </c>
      <c r="C18" t="s">
        <v>129</v>
      </c>
      <c r="D18" t="s">
        <v>111</v>
      </c>
      <c r="E18" s="35">
        <v>9000</v>
      </c>
      <c r="F18" s="14">
        <v>51.7275</v>
      </c>
      <c r="G18" s="15">
        <v>0.0127</v>
      </c>
      <c r="H18" s="16"/>
      <c r="J18" s="15" t="s">
        <v>209</v>
      </c>
      <c r="K18" s="41">
        <v>0.0302</v>
      </c>
    </row>
    <row r="19" spans="1:11" ht="12.75" customHeight="1">
      <c r="A19">
        <v>11</v>
      </c>
      <c r="B19" t="s">
        <v>125</v>
      </c>
      <c r="C19" t="s">
        <v>123</v>
      </c>
      <c r="D19" t="s">
        <v>121</v>
      </c>
      <c r="E19" s="35">
        <v>16100</v>
      </c>
      <c r="F19" s="14">
        <v>51.15775</v>
      </c>
      <c r="G19" s="15">
        <v>0.0125</v>
      </c>
      <c r="H19" s="16"/>
      <c r="J19" s="15" t="s">
        <v>106</v>
      </c>
      <c r="K19" s="41">
        <v>0.0269</v>
      </c>
    </row>
    <row r="20" spans="1:11" ht="12.75" customHeight="1">
      <c r="A20">
        <v>12</v>
      </c>
      <c r="B20" t="s">
        <v>109</v>
      </c>
      <c r="C20" t="s">
        <v>92</v>
      </c>
      <c r="D20" t="s">
        <v>108</v>
      </c>
      <c r="E20" s="35">
        <v>5579</v>
      </c>
      <c r="F20" s="14">
        <v>49.312781</v>
      </c>
      <c r="G20" s="15">
        <v>0.0121</v>
      </c>
      <c r="H20" s="16"/>
      <c r="J20" s="15" t="s">
        <v>124</v>
      </c>
      <c r="K20" s="41">
        <v>0.0253</v>
      </c>
    </row>
    <row r="21" spans="1:11" ht="12.75" customHeight="1">
      <c r="A21">
        <v>13</v>
      </c>
      <c r="B21" t="s">
        <v>147</v>
      </c>
      <c r="C21" t="s">
        <v>146</v>
      </c>
      <c r="D21" t="s">
        <v>111</v>
      </c>
      <c r="E21" s="35">
        <v>1710</v>
      </c>
      <c r="F21" s="14">
        <v>43.84269</v>
      </c>
      <c r="G21" s="15">
        <v>0.010700000000000001</v>
      </c>
      <c r="H21" s="16"/>
      <c r="J21" s="15" t="s">
        <v>100</v>
      </c>
      <c r="K21" s="41">
        <v>0.0179</v>
      </c>
    </row>
    <row r="22" spans="1:11" ht="12.75" customHeight="1">
      <c r="A22">
        <v>14</v>
      </c>
      <c r="B22" t="s">
        <v>166</v>
      </c>
      <c r="C22" t="s">
        <v>165</v>
      </c>
      <c r="D22" t="s">
        <v>133</v>
      </c>
      <c r="E22" s="35">
        <v>8700</v>
      </c>
      <c r="F22" s="14">
        <v>42.11235</v>
      </c>
      <c r="G22" s="15">
        <v>0.0103</v>
      </c>
      <c r="H22" s="16"/>
      <c r="J22" s="15" t="s">
        <v>121</v>
      </c>
      <c r="K22" s="41">
        <v>0.0172</v>
      </c>
    </row>
    <row r="23" spans="1:11" ht="12.75" customHeight="1">
      <c r="A23">
        <v>15</v>
      </c>
      <c r="B23" t="s">
        <v>122</v>
      </c>
      <c r="C23" t="s">
        <v>120</v>
      </c>
      <c r="D23" t="s">
        <v>103</v>
      </c>
      <c r="E23" s="35">
        <v>7700</v>
      </c>
      <c r="F23" s="14">
        <v>41.8264</v>
      </c>
      <c r="G23" s="15">
        <v>0.0102</v>
      </c>
      <c r="H23" s="16"/>
      <c r="J23" s="15" t="s">
        <v>130</v>
      </c>
      <c r="K23" s="41">
        <v>0.0137</v>
      </c>
    </row>
    <row r="24" spans="1:11" ht="12.75" customHeight="1">
      <c r="A24">
        <v>16</v>
      </c>
      <c r="B24" t="s">
        <v>119</v>
      </c>
      <c r="C24" t="s">
        <v>118</v>
      </c>
      <c r="D24" t="s">
        <v>106</v>
      </c>
      <c r="E24" s="35">
        <v>2000</v>
      </c>
      <c r="F24" s="14">
        <v>38.354</v>
      </c>
      <c r="G24" s="15">
        <v>0.009399999999999999</v>
      </c>
      <c r="H24" s="16"/>
      <c r="J24" s="15" t="s">
        <v>108</v>
      </c>
      <c r="K24" s="41">
        <v>0.0121</v>
      </c>
    </row>
    <row r="25" spans="1:11" ht="12.75" customHeight="1">
      <c r="A25">
        <v>17</v>
      </c>
      <c r="B25" t="s">
        <v>107</v>
      </c>
      <c r="C25" t="s">
        <v>105</v>
      </c>
      <c r="D25" t="s">
        <v>106</v>
      </c>
      <c r="E25" s="35">
        <v>3000</v>
      </c>
      <c r="F25" s="14">
        <v>37.3515</v>
      </c>
      <c r="G25" s="15">
        <v>0.0092</v>
      </c>
      <c r="H25" s="16"/>
      <c r="J25" s="15" t="s">
        <v>133</v>
      </c>
      <c r="K25" s="41">
        <v>0.0103</v>
      </c>
    </row>
    <row r="26" spans="1:11" ht="12.75" customHeight="1">
      <c r="A26">
        <v>18</v>
      </c>
      <c r="B26" t="s">
        <v>117</v>
      </c>
      <c r="C26" t="s">
        <v>116</v>
      </c>
      <c r="D26" t="s">
        <v>106</v>
      </c>
      <c r="E26" s="35">
        <v>4550</v>
      </c>
      <c r="F26" s="14">
        <v>34.0704</v>
      </c>
      <c r="G26" s="15">
        <v>0.0083</v>
      </c>
      <c r="H26" s="16"/>
      <c r="J26" s="15" t="s">
        <v>142</v>
      </c>
      <c r="K26" s="41">
        <v>0.0063</v>
      </c>
    </row>
    <row r="27" spans="1:11" ht="12.75" customHeight="1">
      <c r="A27">
        <v>19</v>
      </c>
      <c r="B27" t="s">
        <v>159</v>
      </c>
      <c r="C27" t="s">
        <v>158</v>
      </c>
      <c r="D27" t="s">
        <v>124</v>
      </c>
      <c r="E27" s="35">
        <v>20000</v>
      </c>
      <c r="F27" s="14">
        <v>27.85</v>
      </c>
      <c r="G27" s="15">
        <v>0.0068000000000000005</v>
      </c>
      <c r="H27" s="16"/>
      <c r="J27" s="15" t="s">
        <v>26</v>
      </c>
      <c r="K27" s="41">
        <v>0.1209</v>
      </c>
    </row>
    <row r="28" spans="1:10" ht="12.75" customHeight="1">
      <c r="A28">
        <v>20</v>
      </c>
      <c r="B28" t="s">
        <v>186</v>
      </c>
      <c r="C28" t="s">
        <v>185</v>
      </c>
      <c r="D28" t="s">
        <v>142</v>
      </c>
      <c r="E28" s="35">
        <v>849</v>
      </c>
      <c r="F28" s="14">
        <v>25.840164</v>
      </c>
      <c r="G28" s="15">
        <v>0.0063</v>
      </c>
      <c r="H28" s="16"/>
      <c r="J28" s="15"/>
    </row>
    <row r="29" spans="1:8" ht="12.75" customHeight="1">
      <c r="A29">
        <v>21</v>
      </c>
      <c r="B29" t="s">
        <v>161</v>
      </c>
      <c r="C29" t="s">
        <v>160</v>
      </c>
      <c r="D29" t="s">
        <v>103</v>
      </c>
      <c r="E29" s="35">
        <v>1169</v>
      </c>
      <c r="F29" s="14">
        <v>20.987642</v>
      </c>
      <c r="G29" s="15">
        <v>0.0051</v>
      </c>
      <c r="H29" s="16"/>
    </row>
    <row r="30" spans="1:8" ht="12.75" customHeight="1">
      <c r="A30">
        <v>22</v>
      </c>
      <c r="B30" t="s">
        <v>174</v>
      </c>
      <c r="C30" t="s">
        <v>173</v>
      </c>
      <c r="D30" t="s">
        <v>121</v>
      </c>
      <c r="E30" s="35">
        <v>6264</v>
      </c>
      <c r="F30" s="14">
        <v>19.236744</v>
      </c>
      <c r="G30" s="15">
        <v>0.004699999999999999</v>
      </c>
      <c r="H30" s="16"/>
    </row>
    <row r="31" spans="1:8" ht="12.75" customHeight="1">
      <c r="A31">
        <v>23</v>
      </c>
      <c r="B31" t="s">
        <v>153</v>
      </c>
      <c r="C31" t="s">
        <v>152</v>
      </c>
      <c r="D31" t="s">
        <v>111</v>
      </c>
      <c r="E31" s="35">
        <v>1221</v>
      </c>
      <c r="F31" s="14">
        <v>11.393762</v>
      </c>
      <c r="G31" s="15">
        <v>0.0028000000000000004</v>
      </c>
      <c r="H31" s="16"/>
    </row>
    <row r="32" spans="1:8" ht="12.75" customHeight="1">
      <c r="A32">
        <v>24</v>
      </c>
      <c r="B32" t="s">
        <v>140</v>
      </c>
      <c r="C32" t="s">
        <v>138</v>
      </c>
      <c r="D32" t="s">
        <v>103</v>
      </c>
      <c r="E32" s="35">
        <v>520</v>
      </c>
      <c r="F32" s="14">
        <v>7.23164</v>
      </c>
      <c r="G32" s="15">
        <v>0.0018</v>
      </c>
      <c r="H32" s="16"/>
    </row>
    <row r="33" spans="3:9" ht="12.75" customHeight="1">
      <c r="C33" s="18" t="s">
        <v>42</v>
      </c>
      <c r="D33" s="18"/>
      <c r="E33" s="36"/>
      <c r="F33" s="19">
        <f>SUM(F9:F32)</f>
        <v>1128.915098</v>
      </c>
      <c r="G33" s="20">
        <f>SUM(G9:G32)</f>
        <v>0.2765</v>
      </c>
      <c r="H33" s="21"/>
      <c r="I33" s="29"/>
    </row>
    <row r="34" spans="6:8" ht="12.75" customHeight="1">
      <c r="F34" s="14"/>
      <c r="G34" s="15"/>
      <c r="H34" s="16"/>
    </row>
    <row r="35" spans="3:8" ht="12.75" customHeight="1">
      <c r="C35" s="1" t="s">
        <v>10</v>
      </c>
      <c r="F35" s="14"/>
      <c r="G35" s="15"/>
      <c r="H35" s="16"/>
    </row>
    <row r="36" spans="3:8" ht="12.75" customHeight="1">
      <c r="C36" s="1" t="s">
        <v>43</v>
      </c>
      <c r="F36" s="14"/>
      <c r="G36" s="15"/>
      <c r="H36" s="16"/>
    </row>
    <row r="37" spans="1:8" ht="12.75" customHeight="1">
      <c r="A37">
        <v>25</v>
      </c>
      <c r="B37" t="s">
        <v>211</v>
      </c>
      <c r="C37" t="s">
        <v>210</v>
      </c>
      <c r="D37" t="s">
        <v>24</v>
      </c>
      <c r="E37" s="35">
        <v>67000000</v>
      </c>
      <c r="F37" s="14">
        <v>650.20351</v>
      </c>
      <c r="G37" s="15">
        <v>0.1593</v>
      </c>
      <c r="H37" s="16">
        <v>41838</v>
      </c>
    </row>
    <row r="38" spans="1:8" ht="12.75" customHeight="1">
      <c r="A38">
        <v>26</v>
      </c>
      <c r="B38" t="s">
        <v>81</v>
      </c>
      <c r="C38" t="s">
        <v>80</v>
      </c>
      <c r="D38" t="s">
        <v>13</v>
      </c>
      <c r="E38" s="35">
        <v>20000000</v>
      </c>
      <c r="F38" s="14">
        <v>199.8874</v>
      </c>
      <c r="G38" s="15">
        <v>0.049</v>
      </c>
      <c r="H38" s="16">
        <v>41732</v>
      </c>
    </row>
    <row r="39" spans="3:9" ht="12.75" customHeight="1">
      <c r="C39" s="18" t="s">
        <v>42</v>
      </c>
      <c r="D39" s="18"/>
      <c r="E39" s="36"/>
      <c r="F39" s="19">
        <f>SUM(F37:F38)</f>
        <v>850.0909100000001</v>
      </c>
      <c r="G39" s="20">
        <f>SUM(G37:G38)</f>
        <v>0.20829999999999999</v>
      </c>
      <c r="H39" s="21"/>
      <c r="I39" s="29"/>
    </row>
    <row r="40" spans="6:8" ht="12.75" customHeight="1">
      <c r="F40" s="14"/>
      <c r="G40" s="15"/>
      <c r="H40" s="16"/>
    </row>
    <row r="41" spans="3:8" ht="12.75" customHeight="1">
      <c r="C41" s="1" t="s">
        <v>212</v>
      </c>
      <c r="F41" s="14"/>
      <c r="G41" s="15"/>
      <c r="H41" s="16"/>
    </row>
    <row r="42" spans="1:8" ht="12.75" customHeight="1">
      <c r="A42">
        <v>27</v>
      </c>
      <c r="B42" t="s">
        <v>214</v>
      </c>
      <c r="C42" t="s">
        <v>213</v>
      </c>
      <c r="D42" t="s">
        <v>209</v>
      </c>
      <c r="E42" s="35">
        <v>12500000</v>
      </c>
      <c r="F42" s="14">
        <v>123.1415</v>
      </c>
      <c r="G42" s="15">
        <v>0.0302</v>
      </c>
      <c r="H42" s="16">
        <v>41795</v>
      </c>
    </row>
    <row r="43" spans="3:9" ht="12.75" customHeight="1">
      <c r="C43" s="18" t="s">
        <v>42</v>
      </c>
      <c r="D43" s="18"/>
      <c r="E43" s="36"/>
      <c r="F43" s="19">
        <f>SUM(F42:F42)</f>
        <v>123.1415</v>
      </c>
      <c r="G43" s="20">
        <f>SUM(G42:G42)</f>
        <v>0.0302</v>
      </c>
      <c r="H43" s="21"/>
      <c r="I43" s="29"/>
    </row>
    <row r="44" spans="6:8" ht="12.75" customHeight="1">
      <c r="F44" s="14"/>
      <c r="G44" s="15"/>
      <c r="H44" s="16"/>
    </row>
    <row r="45" spans="3:8" ht="12.75" customHeight="1">
      <c r="C45" s="1" t="s">
        <v>82</v>
      </c>
      <c r="F45" s="14"/>
      <c r="G45" s="15"/>
      <c r="H45" s="16"/>
    </row>
    <row r="46" spans="3:8" ht="12.75" customHeight="1">
      <c r="C46" s="1" t="s">
        <v>83</v>
      </c>
      <c r="F46" s="14"/>
      <c r="G46" s="15"/>
      <c r="H46" s="16"/>
    </row>
    <row r="47" spans="1:8" ht="12.75" customHeight="1">
      <c r="A47">
        <v>28</v>
      </c>
      <c r="B47" t="s">
        <v>196</v>
      </c>
      <c r="C47" t="s">
        <v>195</v>
      </c>
      <c r="D47" t="s">
        <v>73</v>
      </c>
      <c r="E47" s="35">
        <v>50000000</v>
      </c>
      <c r="F47" s="14">
        <v>501.1655</v>
      </c>
      <c r="G47" s="15">
        <v>0.12279999999999999</v>
      </c>
      <c r="H47" s="16">
        <v>44430</v>
      </c>
    </row>
    <row r="48" spans="1:8" ht="12.75" customHeight="1">
      <c r="A48">
        <v>29</v>
      </c>
      <c r="B48" t="s">
        <v>216</v>
      </c>
      <c r="C48" t="s">
        <v>215</v>
      </c>
      <c r="D48" t="s">
        <v>73</v>
      </c>
      <c r="E48" s="35">
        <v>50000000</v>
      </c>
      <c r="F48" s="14">
        <v>483.841</v>
      </c>
      <c r="G48" s="15">
        <v>0.1185</v>
      </c>
      <c r="H48" s="16">
        <v>44884</v>
      </c>
    </row>
    <row r="49" spans="1:8" ht="12.75" customHeight="1">
      <c r="A49">
        <v>30</v>
      </c>
      <c r="B49" t="s">
        <v>198</v>
      </c>
      <c r="C49" t="s">
        <v>197</v>
      </c>
      <c r="D49" t="s">
        <v>73</v>
      </c>
      <c r="E49" s="35">
        <v>25000000</v>
      </c>
      <c r="F49" s="14">
        <v>251.427</v>
      </c>
      <c r="G49" s="15">
        <v>0.0616</v>
      </c>
      <c r="H49" s="16">
        <v>43425</v>
      </c>
    </row>
    <row r="50" spans="1:8" ht="12.75" customHeight="1">
      <c r="A50">
        <v>31</v>
      </c>
      <c r="B50" t="s">
        <v>90</v>
      </c>
      <c r="C50" t="s">
        <v>89</v>
      </c>
      <c r="D50" t="s">
        <v>75</v>
      </c>
      <c r="E50" s="35">
        <v>25000000</v>
      </c>
      <c r="F50" s="14">
        <v>249.81725</v>
      </c>
      <c r="G50" s="15">
        <v>0.061200000000000004</v>
      </c>
      <c r="H50" s="16">
        <v>41922</v>
      </c>
    </row>
    <row r="51" spans="3:9" ht="12.75" customHeight="1">
      <c r="C51" s="18" t="s">
        <v>42</v>
      </c>
      <c r="D51" s="18"/>
      <c r="E51" s="36"/>
      <c r="F51" s="19">
        <f>SUM(F47:F50)</f>
        <v>1486.25075</v>
      </c>
      <c r="G51" s="20">
        <f>SUM(G47:G50)</f>
        <v>0.3641</v>
      </c>
      <c r="H51" s="21"/>
      <c r="I51" s="29"/>
    </row>
    <row r="52" spans="6:8" ht="12.75" customHeight="1">
      <c r="F52" s="14"/>
      <c r="G52" s="15"/>
      <c r="H52" s="16"/>
    </row>
    <row r="53" spans="3:8" ht="12.75" customHeight="1">
      <c r="C53" s="1" t="s">
        <v>60</v>
      </c>
      <c r="F53" s="14">
        <v>34.929929</v>
      </c>
      <c r="G53" s="15">
        <v>0.0086</v>
      </c>
      <c r="H53" s="16"/>
    </row>
    <row r="54" spans="3:9" ht="12.75" customHeight="1">
      <c r="C54" s="18" t="s">
        <v>42</v>
      </c>
      <c r="D54" s="18"/>
      <c r="E54" s="36"/>
      <c r="F54" s="19">
        <f>SUM(F53:F53)</f>
        <v>34.929929</v>
      </c>
      <c r="G54" s="20">
        <f>SUM(G53:G53)</f>
        <v>0.0086</v>
      </c>
      <c r="H54" s="21"/>
      <c r="I54" s="29"/>
    </row>
    <row r="55" spans="6:8" ht="12.75" customHeight="1">
      <c r="F55" s="14"/>
      <c r="G55" s="15"/>
      <c r="H55" s="16"/>
    </row>
    <row r="56" spans="3:8" ht="12.75" customHeight="1">
      <c r="C56" s="1" t="s">
        <v>61</v>
      </c>
      <c r="F56" s="14"/>
      <c r="G56" s="15"/>
      <c r="H56" s="16"/>
    </row>
    <row r="57" spans="3:8" ht="12.75" customHeight="1">
      <c r="C57" s="1" t="s">
        <v>62</v>
      </c>
      <c r="F57" s="14">
        <v>458.663262</v>
      </c>
      <c r="G57" s="15">
        <v>0.11230000000000001</v>
      </c>
      <c r="H57" s="16"/>
    </row>
    <row r="58" spans="3:9" ht="12.75" customHeight="1">
      <c r="C58" s="18" t="s">
        <v>42</v>
      </c>
      <c r="D58" s="18"/>
      <c r="E58" s="36"/>
      <c r="F58" s="19">
        <f>SUM(F57:F57)</f>
        <v>458.663262</v>
      </c>
      <c r="G58" s="20">
        <f>SUM(G57:G57)</f>
        <v>0.11230000000000001</v>
      </c>
      <c r="H58" s="21"/>
      <c r="I58" s="29"/>
    </row>
    <row r="59" spans="3:9" ht="12.75" customHeight="1">
      <c r="C59" s="22" t="s">
        <v>63</v>
      </c>
      <c r="D59" s="22"/>
      <c r="E59" s="37"/>
      <c r="F59" s="23">
        <f>SUM(F33,F39,F43,F51,F54,F58)</f>
        <v>4081.991449</v>
      </c>
      <c r="G59" s="24">
        <f>SUM(G33,G39,G43,G51,G54,G58)</f>
        <v>1</v>
      </c>
      <c r="H59" s="25"/>
      <c r="I59" s="30"/>
    </row>
    <row r="60" ht="12.75" customHeight="1"/>
    <row r="61" ht="12.75" customHeight="1">
      <c r="C61" s="1" t="s">
        <v>394</v>
      </c>
    </row>
    <row r="62" ht="12.75" customHeight="1">
      <c r="C62" s="1" t="s">
        <v>395</v>
      </c>
    </row>
    <row r="63" ht="12.75" customHeight="1">
      <c r="C63" s="1"/>
    </row>
    <row r="64" ht="12.75" customHeight="1"/>
    <row r="65" spans="3:6" ht="12.75" customHeight="1">
      <c r="C65" s="63" t="s">
        <v>398</v>
      </c>
      <c r="D65" s="45"/>
      <c r="E65" s="63"/>
      <c r="F65" s="89"/>
    </row>
    <row r="66" spans="3:6" ht="12.75" customHeight="1">
      <c r="C66" s="63" t="s">
        <v>432</v>
      </c>
      <c r="D66" s="45" t="s">
        <v>400</v>
      </c>
      <c r="E66" s="63"/>
      <c r="F66" s="89"/>
    </row>
    <row r="67" spans="3:6" ht="12.75" customHeight="1">
      <c r="C67" s="44" t="s">
        <v>498</v>
      </c>
      <c r="D67" s="114"/>
      <c r="E67" s="63"/>
      <c r="F67" s="89"/>
    </row>
    <row r="68" spans="3:6" ht="12.75" customHeight="1">
      <c r="C68" s="67" t="s">
        <v>470</v>
      </c>
      <c r="D68" s="133">
        <v>11.9029</v>
      </c>
      <c r="E68" s="70"/>
      <c r="F68" s="89"/>
    </row>
    <row r="69" spans="3:6" ht="12.75" customHeight="1">
      <c r="C69" s="67" t="s">
        <v>471</v>
      </c>
      <c r="D69" s="133">
        <v>10.126</v>
      </c>
      <c r="E69" s="70"/>
      <c r="F69" s="89"/>
    </row>
    <row r="70" spans="3:6" ht="12.75" customHeight="1">
      <c r="C70" s="67" t="s">
        <v>472</v>
      </c>
      <c r="D70" s="133">
        <v>12.0615</v>
      </c>
      <c r="E70" s="70"/>
      <c r="F70" s="89"/>
    </row>
    <row r="71" spans="3:6" ht="12.75" customHeight="1">
      <c r="C71" s="67" t="s">
        <v>473</v>
      </c>
      <c r="D71" s="139" t="s">
        <v>400</v>
      </c>
      <c r="E71" s="70"/>
      <c r="F71" s="89"/>
    </row>
    <row r="72" spans="3:6" ht="12.75" customHeight="1">
      <c r="C72" s="67" t="s">
        <v>474</v>
      </c>
      <c r="D72" s="133">
        <v>11.9671</v>
      </c>
      <c r="E72" s="70"/>
      <c r="F72" s="89"/>
    </row>
    <row r="73" spans="3:6" ht="12.75" customHeight="1">
      <c r="C73" s="46" t="s">
        <v>499</v>
      </c>
      <c r="D73" s="106"/>
      <c r="E73" s="70"/>
      <c r="F73" s="89"/>
    </row>
    <row r="74" spans="3:6" ht="12.75" customHeight="1">
      <c r="C74" s="67" t="s">
        <v>470</v>
      </c>
      <c r="D74" s="133">
        <v>12.1299</v>
      </c>
      <c r="E74" s="70"/>
      <c r="F74" s="107"/>
    </row>
    <row r="75" spans="3:6" ht="12.75" customHeight="1">
      <c r="C75" s="67" t="s">
        <v>471</v>
      </c>
      <c r="D75" s="133">
        <v>10.234</v>
      </c>
      <c r="E75" s="70"/>
      <c r="F75" s="108"/>
    </row>
    <row r="76" spans="3:6" ht="12.75" customHeight="1">
      <c r="C76" s="67" t="s">
        <v>472</v>
      </c>
      <c r="D76" s="133">
        <v>12.297</v>
      </c>
      <c r="E76" s="70"/>
      <c r="F76" s="108"/>
    </row>
    <row r="77" spans="3:6" ht="12.75" customHeight="1">
      <c r="C77" s="67" t="s">
        <v>473</v>
      </c>
      <c r="D77" s="139" t="s">
        <v>400</v>
      </c>
      <c r="E77" s="70"/>
      <c r="F77" s="108"/>
    </row>
    <row r="78" spans="3:6" ht="12.75" customHeight="1">
      <c r="C78" s="67" t="s">
        <v>474</v>
      </c>
      <c r="D78" s="133">
        <v>12.1903</v>
      </c>
      <c r="E78" s="70"/>
      <c r="F78" s="108"/>
    </row>
    <row r="79" spans="3:6" ht="12.75" customHeight="1">
      <c r="C79" s="115" t="s">
        <v>412</v>
      </c>
      <c r="D79" s="74"/>
      <c r="E79" s="70"/>
      <c r="F79" s="108"/>
    </row>
    <row r="80" spans="3:9" ht="12.75" customHeight="1">
      <c r="C80" s="75" t="s">
        <v>505</v>
      </c>
      <c r="D80" s="70"/>
      <c r="E80" s="75"/>
      <c r="F80" s="70"/>
      <c r="G80" s="70"/>
      <c r="H80" s="70"/>
      <c r="I80" s="70"/>
    </row>
    <row r="81" spans="3:9" ht="12.75" customHeight="1">
      <c r="C81" s="78" t="s">
        <v>437</v>
      </c>
      <c r="D81" s="78" t="s">
        <v>438</v>
      </c>
      <c r="E81" s="78" t="s">
        <v>439</v>
      </c>
      <c r="F81" s="78" t="s">
        <v>440</v>
      </c>
      <c r="G81" s="78" t="s">
        <v>441</v>
      </c>
      <c r="H81" s="78" t="s">
        <v>442</v>
      </c>
      <c r="I81" s="78" t="s">
        <v>443</v>
      </c>
    </row>
    <row r="82" spans="3:9" ht="12.75" customHeight="1">
      <c r="C82" s="70" t="s">
        <v>444</v>
      </c>
      <c r="D82" s="49" t="s">
        <v>400</v>
      </c>
      <c r="E82" s="49" t="s">
        <v>400</v>
      </c>
      <c r="F82" s="49" t="s">
        <v>400</v>
      </c>
      <c r="G82" s="49" t="s">
        <v>400</v>
      </c>
      <c r="H82" s="49" t="s">
        <v>400</v>
      </c>
      <c r="I82" s="49" t="s">
        <v>400</v>
      </c>
    </row>
    <row r="83" spans="3:9" ht="12.75" customHeight="1">
      <c r="C83" s="70" t="s">
        <v>445</v>
      </c>
      <c r="D83" s="49" t="s">
        <v>400</v>
      </c>
      <c r="E83" s="49" t="s">
        <v>400</v>
      </c>
      <c r="F83" s="49" t="s">
        <v>400</v>
      </c>
      <c r="G83" s="49" t="s">
        <v>400</v>
      </c>
      <c r="H83" s="49" t="s">
        <v>400</v>
      </c>
      <c r="I83" s="49" t="s">
        <v>400</v>
      </c>
    </row>
    <row r="84" spans="3:9" ht="12.75" customHeight="1">
      <c r="C84" s="79"/>
      <c r="D84" s="73"/>
      <c r="E84" s="70"/>
      <c r="F84" s="71"/>
      <c r="G84" s="72"/>
      <c r="H84" s="70"/>
      <c r="I84" s="70"/>
    </row>
    <row r="85" spans="3:9" ht="12.75" customHeight="1">
      <c r="C85" s="75" t="s">
        <v>506</v>
      </c>
      <c r="D85" s="70"/>
      <c r="E85" s="70"/>
      <c r="F85" s="70"/>
      <c r="G85" s="70"/>
      <c r="H85" s="70"/>
      <c r="I85" s="70"/>
    </row>
    <row r="86" spans="3:9" ht="12.75" customHeight="1">
      <c r="C86" s="78" t="s">
        <v>437</v>
      </c>
      <c r="D86" s="78" t="s">
        <v>438</v>
      </c>
      <c r="E86" s="78" t="s">
        <v>446</v>
      </c>
      <c r="F86" s="78" t="s">
        <v>447</v>
      </c>
      <c r="G86" s="78" t="s">
        <v>448</v>
      </c>
      <c r="H86" s="78" t="s">
        <v>449</v>
      </c>
      <c r="I86" s="70"/>
    </row>
    <row r="87" spans="3:9" ht="12.75" customHeight="1">
      <c r="C87" s="80" t="s">
        <v>444</v>
      </c>
      <c r="D87" s="81" t="s">
        <v>400</v>
      </c>
      <c r="E87" s="81" t="s">
        <v>400</v>
      </c>
      <c r="F87" s="81" t="s">
        <v>400</v>
      </c>
      <c r="G87" s="81" t="s">
        <v>400</v>
      </c>
      <c r="H87" s="81" t="s">
        <v>400</v>
      </c>
      <c r="I87" s="70"/>
    </row>
    <row r="88" spans="3:9" ht="12.75" customHeight="1">
      <c r="C88" s="80" t="s">
        <v>445</v>
      </c>
      <c r="D88" s="81" t="s">
        <v>400</v>
      </c>
      <c r="E88" s="81" t="s">
        <v>400</v>
      </c>
      <c r="F88" s="81" t="s">
        <v>400</v>
      </c>
      <c r="G88" s="81" t="s">
        <v>400</v>
      </c>
      <c r="H88" s="81" t="s">
        <v>400</v>
      </c>
      <c r="I88" s="96"/>
    </row>
    <row r="89" spans="3:9" ht="12.75" customHeight="1">
      <c r="C89" s="82"/>
      <c r="D89" s="83"/>
      <c r="E89" s="83"/>
      <c r="F89" s="83"/>
      <c r="G89" s="82"/>
      <c r="H89" s="84"/>
      <c r="I89" s="70"/>
    </row>
    <row r="90" spans="3:9" ht="12.75" customHeight="1">
      <c r="C90" s="75" t="s">
        <v>507</v>
      </c>
      <c r="D90" s="70"/>
      <c r="E90" s="75"/>
      <c r="F90" s="70"/>
      <c r="G90" s="70"/>
      <c r="H90" s="70"/>
      <c r="I90" s="70"/>
    </row>
    <row r="91" spans="3:9" ht="12.75" customHeight="1">
      <c r="C91" s="78" t="s">
        <v>437</v>
      </c>
      <c r="D91" s="78" t="s">
        <v>438</v>
      </c>
      <c r="E91" s="78" t="s">
        <v>439</v>
      </c>
      <c r="F91" s="78" t="s">
        <v>450</v>
      </c>
      <c r="G91" s="78" t="s">
        <v>451</v>
      </c>
      <c r="H91" s="78" t="s">
        <v>452</v>
      </c>
      <c r="I91" s="70"/>
    </row>
    <row r="92" spans="3:9" ht="12.75" customHeight="1">
      <c r="C92" s="70" t="s">
        <v>444</v>
      </c>
      <c r="D92" s="49" t="s">
        <v>400</v>
      </c>
      <c r="E92" s="49" t="s">
        <v>400</v>
      </c>
      <c r="F92" s="49" t="s">
        <v>400</v>
      </c>
      <c r="G92" s="49" t="s">
        <v>400</v>
      </c>
      <c r="H92" s="49" t="s">
        <v>400</v>
      </c>
      <c r="I92" s="70"/>
    </row>
    <row r="93" spans="3:9" ht="12.75" customHeight="1">
      <c r="C93" s="70" t="s">
        <v>445</v>
      </c>
      <c r="D93" s="49" t="s">
        <v>400</v>
      </c>
      <c r="E93" s="49" t="s">
        <v>400</v>
      </c>
      <c r="F93" s="49" t="s">
        <v>400</v>
      </c>
      <c r="G93" s="49" t="s">
        <v>400</v>
      </c>
      <c r="H93" s="49" t="s">
        <v>400</v>
      </c>
      <c r="I93" s="70"/>
    </row>
    <row r="94" spans="3:9" ht="12.75" customHeight="1">
      <c r="C94" s="82"/>
      <c r="D94" s="83"/>
      <c r="E94" s="83"/>
      <c r="F94" s="83"/>
      <c r="G94" s="82"/>
      <c r="H94" s="84"/>
      <c r="I94" s="70"/>
    </row>
    <row r="95" spans="3:9" ht="12.75" customHeight="1">
      <c r="C95" s="75" t="s">
        <v>508</v>
      </c>
      <c r="D95" s="70"/>
      <c r="E95" s="87"/>
      <c r="F95" s="70"/>
      <c r="G95" s="70"/>
      <c r="H95" s="84"/>
      <c r="I95" s="70"/>
    </row>
    <row r="96" spans="3:9" ht="12.75" customHeight="1">
      <c r="C96" s="78" t="s">
        <v>437</v>
      </c>
      <c r="D96" s="78" t="s">
        <v>438</v>
      </c>
      <c r="E96" s="78" t="s">
        <v>453</v>
      </c>
      <c r="F96" s="78" t="s">
        <v>454</v>
      </c>
      <c r="G96" s="78" t="s">
        <v>455</v>
      </c>
      <c r="H96" s="78" t="s">
        <v>449</v>
      </c>
      <c r="I96" s="70"/>
    </row>
    <row r="97" spans="3:9" ht="12.75" customHeight="1">
      <c r="C97" s="80" t="s">
        <v>444</v>
      </c>
      <c r="D97" s="81" t="s">
        <v>400</v>
      </c>
      <c r="E97" s="81" t="s">
        <v>400</v>
      </c>
      <c r="F97" s="81" t="s">
        <v>400</v>
      </c>
      <c r="G97" s="81" t="s">
        <v>400</v>
      </c>
      <c r="H97" s="81" t="s">
        <v>400</v>
      </c>
      <c r="I97" s="70"/>
    </row>
    <row r="98" spans="3:9" ht="12.75">
      <c r="C98" s="80" t="s">
        <v>445</v>
      </c>
      <c r="D98" s="81" t="s">
        <v>400</v>
      </c>
      <c r="E98" s="81" t="s">
        <v>400</v>
      </c>
      <c r="F98" s="81" t="s">
        <v>400</v>
      </c>
      <c r="G98" s="81" t="s">
        <v>400</v>
      </c>
      <c r="H98" s="81" t="s">
        <v>400</v>
      </c>
      <c r="I98" s="70"/>
    </row>
    <row r="99" spans="3:6" ht="12.75">
      <c r="C99" s="115"/>
      <c r="D99" s="74"/>
      <c r="E99" s="70"/>
      <c r="F99" s="108"/>
    </row>
    <row r="100" spans="3:6" ht="25.5">
      <c r="C100" s="116" t="s">
        <v>431</v>
      </c>
      <c r="D100" s="74" t="s">
        <v>400</v>
      </c>
      <c r="E100" s="70"/>
      <c r="F100" s="89"/>
    </row>
    <row r="101" spans="3:6" ht="25.5">
      <c r="C101" s="116" t="s">
        <v>414</v>
      </c>
      <c r="D101" s="74" t="s">
        <v>400</v>
      </c>
      <c r="E101" s="70"/>
      <c r="F101" s="89"/>
    </row>
    <row r="102" spans="3:6" ht="12.75">
      <c r="C102" s="63" t="s">
        <v>415</v>
      </c>
      <c r="D102" s="74" t="s">
        <v>513</v>
      </c>
      <c r="E102" s="70"/>
      <c r="F102" s="89"/>
    </row>
    <row r="103" spans="3:6" ht="12.75">
      <c r="C103" s="70" t="s">
        <v>504</v>
      </c>
      <c r="D103" s="70"/>
      <c r="E103" s="70"/>
      <c r="F103" s="89"/>
    </row>
    <row r="104" spans="3:6" ht="12.75">
      <c r="C104" s="93" t="s">
        <v>417</v>
      </c>
      <c r="D104" s="51" t="s">
        <v>418</v>
      </c>
      <c r="E104" s="51" t="s">
        <v>419</v>
      </c>
      <c r="F104" s="89"/>
    </row>
    <row r="105" spans="3:6" ht="12.75">
      <c r="C105" s="67" t="s">
        <v>471</v>
      </c>
      <c r="D105" s="74" t="s">
        <v>400</v>
      </c>
      <c r="E105" s="74" t="s">
        <v>400</v>
      </c>
      <c r="F105" s="89"/>
    </row>
    <row r="106" spans="3:6" ht="12.75">
      <c r="C106" s="67" t="s">
        <v>405</v>
      </c>
      <c r="D106" s="74">
        <v>0.064913</v>
      </c>
      <c r="E106" s="74">
        <v>0.062169</v>
      </c>
      <c r="F106" s="89"/>
    </row>
    <row r="107" spans="3:6" ht="12.75">
      <c r="C107" s="67" t="s">
        <v>475</v>
      </c>
      <c r="D107" s="74" t="s">
        <v>400</v>
      </c>
      <c r="E107" s="74" t="s">
        <v>400</v>
      </c>
      <c r="F107" s="89"/>
    </row>
    <row r="108" spans="3:6" ht="12.75">
      <c r="C108" s="67" t="s">
        <v>410</v>
      </c>
      <c r="D108" s="74" t="s">
        <v>400</v>
      </c>
      <c r="E108" s="74" t="s">
        <v>400</v>
      </c>
      <c r="F108" s="89"/>
    </row>
    <row r="109" spans="3:6" ht="12.75">
      <c r="C109" s="70" t="s">
        <v>461</v>
      </c>
      <c r="D109" s="70"/>
      <c r="E109" s="70"/>
      <c r="F109" s="89"/>
    </row>
    <row r="110" spans="3:6" ht="12.75">
      <c r="C110" s="70" t="s">
        <v>422</v>
      </c>
      <c r="D110" s="63"/>
      <c r="E110" s="63"/>
      <c r="F110" s="89"/>
    </row>
    <row r="111" spans="3:6" ht="12.75">
      <c r="C111" s="89"/>
      <c r="D111" s="89"/>
      <c r="E111" s="89"/>
      <c r="F111" s="89"/>
    </row>
    <row r="112" ht="12.75">
      <c r="E112"/>
    </row>
    <row r="114" ht="12.75">
      <c r="K114"/>
    </row>
    <row r="115" ht="12.75">
      <c r="K11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421875" style="0" bestFit="1" customWidth="1"/>
    <col min="2" max="2" width="13.8515625" style="0" bestFit="1" customWidth="1"/>
    <col min="3" max="3" width="60.00390625" style="0" customWidth="1"/>
    <col min="4" max="4" width="15.57421875" style="0" customWidth="1"/>
    <col min="5" max="5" width="15.57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41" customWidth="1"/>
    <col min="12" max="12" width="15.00390625" style="27" customWidth="1"/>
  </cols>
  <sheetData>
    <row r="1" spans="1:8" ht="18.75">
      <c r="A1" s="2"/>
      <c r="B1" s="2"/>
      <c r="C1" s="131" t="s">
        <v>217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36</v>
      </c>
      <c r="C9" t="s">
        <v>35</v>
      </c>
      <c r="D9" t="s">
        <v>13</v>
      </c>
      <c r="E9" s="35">
        <v>21000000</v>
      </c>
      <c r="F9" s="14">
        <v>208.65684</v>
      </c>
      <c r="G9" s="15">
        <v>0.0262</v>
      </c>
      <c r="H9" s="16">
        <v>41754</v>
      </c>
    </row>
    <row r="10" spans="1:11" ht="12.75" customHeight="1">
      <c r="A10">
        <v>2</v>
      </c>
      <c r="B10" t="s">
        <v>71</v>
      </c>
      <c r="C10" t="s">
        <v>12</v>
      </c>
      <c r="D10" t="s">
        <v>13</v>
      </c>
      <c r="E10" s="35">
        <v>300000</v>
      </c>
      <c r="F10" s="14">
        <v>2.9079</v>
      </c>
      <c r="G10" s="15">
        <v>0.0004</v>
      </c>
      <c r="H10" s="16">
        <v>41856</v>
      </c>
      <c r="J10" s="17" t="s">
        <v>16</v>
      </c>
      <c r="K10" s="42" t="s">
        <v>17</v>
      </c>
    </row>
    <row r="11" spans="3:11" ht="12.75" customHeight="1">
      <c r="C11" s="18" t="s">
        <v>42</v>
      </c>
      <c r="D11" s="18"/>
      <c r="E11" s="36"/>
      <c r="F11" s="19">
        <f>SUM(F9:F10)</f>
        <v>211.56474</v>
      </c>
      <c r="G11" s="20">
        <f>SUM(G9:G10)</f>
        <v>0.026600000000000002</v>
      </c>
      <c r="H11" s="21"/>
      <c r="I11" s="29"/>
      <c r="J11" s="15" t="s">
        <v>218</v>
      </c>
      <c r="K11" s="41">
        <v>0.1253</v>
      </c>
    </row>
    <row r="12" spans="6:11" ht="12.75" customHeight="1">
      <c r="F12" s="14"/>
      <c r="G12" s="15"/>
      <c r="H12" s="16"/>
      <c r="J12" s="15" t="s">
        <v>219</v>
      </c>
      <c r="K12" s="41">
        <v>0.1253</v>
      </c>
    </row>
    <row r="13" spans="3:11" ht="12.75" customHeight="1">
      <c r="C13" s="1" t="s">
        <v>43</v>
      </c>
      <c r="F13" s="14"/>
      <c r="G13" s="15"/>
      <c r="H13" s="16"/>
      <c r="J13" s="15" t="s">
        <v>220</v>
      </c>
      <c r="K13" s="41">
        <v>0.1251</v>
      </c>
    </row>
    <row r="14" spans="1:11" ht="12.75" customHeight="1">
      <c r="A14">
        <v>3</v>
      </c>
      <c r="B14" t="s">
        <v>221</v>
      </c>
      <c r="C14" t="s">
        <v>78</v>
      </c>
      <c r="D14" t="s">
        <v>21</v>
      </c>
      <c r="E14" s="35">
        <v>88500000</v>
      </c>
      <c r="F14" s="14">
        <v>883.022025</v>
      </c>
      <c r="G14" s="15">
        <v>0.1108</v>
      </c>
      <c r="H14" s="16">
        <v>41738</v>
      </c>
      <c r="J14" s="15" t="s">
        <v>21</v>
      </c>
      <c r="K14" s="41">
        <v>0.1108</v>
      </c>
    </row>
    <row r="15" spans="1:11" ht="12.75" customHeight="1">
      <c r="A15">
        <v>4</v>
      </c>
      <c r="B15" t="s">
        <v>211</v>
      </c>
      <c r="C15" t="s">
        <v>210</v>
      </c>
      <c r="D15" t="s">
        <v>24</v>
      </c>
      <c r="E15" s="35">
        <v>60000000</v>
      </c>
      <c r="F15" s="14">
        <v>582.2718</v>
      </c>
      <c r="G15" s="15">
        <v>0.073</v>
      </c>
      <c r="H15" s="16">
        <v>41838</v>
      </c>
      <c r="J15" s="15" t="s">
        <v>222</v>
      </c>
      <c r="K15" s="41">
        <v>0.1057</v>
      </c>
    </row>
    <row r="16" spans="3:11" ht="12.75" customHeight="1">
      <c r="C16" s="18" t="s">
        <v>42</v>
      </c>
      <c r="D16" s="18"/>
      <c r="E16" s="36"/>
      <c r="F16" s="19">
        <f>SUM(F14:F15)</f>
        <v>1465.293825</v>
      </c>
      <c r="G16" s="20">
        <f>SUM(G14:G15)</f>
        <v>0.1838</v>
      </c>
      <c r="H16" s="21"/>
      <c r="I16" s="29"/>
      <c r="J16" s="15" t="s">
        <v>24</v>
      </c>
      <c r="K16" s="41">
        <v>0.073</v>
      </c>
    </row>
    <row r="17" spans="6:11" ht="12.75" customHeight="1">
      <c r="F17" s="14"/>
      <c r="G17" s="15"/>
      <c r="H17" s="16"/>
      <c r="J17" s="15" t="s">
        <v>223</v>
      </c>
      <c r="K17" s="41">
        <v>0.063</v>
      </c>
    </row>
    <row r="18" spans="3:11" ht="12.75" customHeight="1">
      <c r="C18" s="1" t="s">
        <v>82</v>
      </c>
      <c r="F18" s="14"/>
      <c r="G18" s="15"/>
      <c r="H18" s="16"/>
      <c r="J18" s="15" t="s">
        <v>224</v>
      </c>
      <c r="K18" s="41">
        <v>0.06269999999999999</v>
      </c>
    </row>
    <row r="19" spans="3:11" ht="12.75" customHeight="1">
      <c r="C19" s="1" t="s">
        <v>83</v>
      </c>
      <c r="F19" s="14"/>
      <c r="G19" s="15"/>
      <c r="H19" s="16"/>
      <c r="I19" s="29"/>
      <c r="J19" s="15" t="s">
        <v>72</v>
      </c>
      <c r="K19" s="41">
        <v>0.0622</v>
      </c>
    </row>
    <row r="20" spans="1:11" ht="12.75" customHeight="1">
      <c r="A20">
        <v>5</v>
      </c>
      <c r="B20" t="s">
        <v>226</v>
      </c>
      <c r="C20" t="s">
        <v>44</v>
      </c>
      <c r="D20" t="s">
        <v>218</v>
      </c>
      <c r="E20" s="35">
        <v>100000000</v>
      </c>
      <c r="F20" s="14">
        <v>998.674</v>
      </c>
      <c r="G20" s="15">
        <v>0.1253</v>
      </c>
      <c r="H20" s="16">
        <v>41901</v>
      </c>
      <c r="J20" s="15" t="s">
        <v>225</v>
      </c>
      <c r="K20" s="41">
        <v>0.050199999999999995</v>
      </c>
    </row>
    <row r="21" spans="1:11" ht="12.75" customHeight="1">
      <c r="A21">
        <v>6</v>
      </c>
      <c r="B21" t="s">
        <v>227</v>
      </c>
      <c r="C21" t="s">
        <v>56</v>
      </c>
      <c r="D21" t="s">
        <v>219</v>
      </c>
      <c r="E21" s="35">
        <v>100000000</v>
      </c>
      <c r="F21" s="14">
        <v>998.673</v>
      </c>
      <c r="G21" s="15">
        <v>0.1253</v>
      </c>
      <c r="H21" s="16">
        <v>42308</v>
      </c>
      <c r="J21" s="15" t="s">
        <v>13</v>
      </c>
      <c r="K21" s="41">
        <v>0.026600000000000002</v>
      </c>
    </row>
    <row r="22" spans="1:11" ht="12.75" customHeight="1">
      <c r="A22">
        <v>7</v>
      </c>
      <c r="B22" t="s">
        <v>229</v>
      </c>
      <c r="C22" t="s">
        <v>228</v>
      </c>
      <c r="D22" t="s">
        <v>220</v>
      </c>
      <c r="E22" s="35">
        <v>100000000</v>
      </c>
      <c r="F22" s="14">
        <v>997.343</v>
      </c>
      <c r="G22" s="15">
        <v>0.1251</v>
      </c>
      <c r="H22" s="16">
        <v>42014</v>
      </c>
      <c r="J22" s="15" t="s">
        <v>26</v>
      </c>
      <c r="K22" s="41">
        <v>0.0701</v>
      </c>
    </row>
    <row r="23" spans="1:10" ht="12.75" customHeight="1">
      <c r="A23">
        <v>8</v>
      </c>
      <c r="B23" t="s">
        <v>231</v>
      </c>
      <c r="C23" t="s">
        <v>230</v>
      </c>
      <c r="D23" t="s">
        <v>222</v>
      </c>
      <c r="E23" s="35">
        <v>85000000</v>
      </c>
      <c r="F23" s="14">
        <v>842.45115</v>
      </c>
      <c r="G23" s="15">
        <v>0.1057</v>
      </c>
      <c r="H23" s="16">
        <v>42549</v>
      </c>
      <c r="J23" s="15"/>
    </row>
    <row r="24" spans="1:8" ht="12.75" customHeight="1">
      <c r="A24">
        <v>9</v>
      </c>
      <c r="B24" t="s">
        <v>233</v>
      </c>
      <c r="C24" t="s">
        <v>232</v>
      </c>
      <c r="D24" t="s">
        <v>223</v>
      </c>
      <c r="E24" s="35">
        <v>50000000</v>
      </c>
      <c r="F24" s="14">
        <v>501.979</v>
      </c>
      <c r="G24" s="15">
        <v>0.063</v>
      </c>
      <c r="H24" s="16">
        <v>42129</v>
      </c>
    </row>
    <row r="25" spans="1:8" ht="12.75" customHeight="1">
      <c r="A25">
        <v>10</v>
      </c>
      <c r="B25" t="s">
        <v>235</v>
      </c>
      <c r="C25" t="s">
        <v>234</v>
      </c>
      <c r="D25" t="s">
        <v>224</v>
      </c>
      <c r="E25" s="35">
        <v>50000000</v>
      </c>
      <c r="F25" s="14">
        <v>499.971</v>
      </c>
      <c r="G25" s="15">
        <v>0.06269999999999999</v>
      </c>
      <c r="H25" s="16">
        <v>41897</v>
      </c>
    </row>
    <row r="26" spans="1:8" ht="12.75" customHeight="1">
      <c r="A26">
        <v>11</v>
      </c>
      <c r="B26" t="s">
        <v>237</v>
      </c>
      <c r="C26" t="s">
        <v>236</v>
      </c>
      <c r="D26" t="s">
        <v>225</v>
      </c>
      <c r="E26" s="35">
        <v>40000000</v>
      </c>
      <c r="F26" s="14">
        <v>400.1296</v>
      </c>
      <c r="G26" s="15">
        <v>0.050199999999999995</v>
      </c>
      <c r="H26" s="16">
        <v>42024</v>
      </c>
    </row>
    <row r="27" spans="3:8" ht="12.75" customHeight="1">
      <c r="C27" s="18" t="s">
        <v>42</v>
      </c>
      <c r="D27" s="18"/>
      <c r="E27" s="36"/>
      <c r="F27" s="19">
        <f>SUM(F20:F26)</f>
        <v>5239.22075</v>
      </c>
      <c r="G27" s="20">
        <f>SUM(G20:G26)</f>
        <v>0.6573</v>
      </c>
      <c r="H27" s="21"/>
    </row>
    <row r="28" spans="6:8" ht="12.75" customHeight="1">
      <c r="F28" s="14"/>
      <c r="G28" s="15"/>
      <c r="H28" s="16"/>
    </row>
    <row r="29" spans="3:8" ht="12.75" customHeight="1">
      <c r="C29" s="1" t="s">
        <v>238</v>
      </c>
      <c r="F29" s="14"/>
      <c r="G29" s="15"/>
      <c r="H29" s="16"/>
    </row>
    <row r="30" spans="1:9" ht="12.75" customHeight="1">
      <c r="A30">
        <v>12</v>
      </c>
      <c r="B30" t="s">
        <v>240</v>
      </c>
      <c r="C30" t="s">
        <v>239</v>
      </c>
      <c r="D30" t="s">
        <v>72</v>
      </c>
      <c r="E30" s="35">
        <v>50000000</v>
      </c>
      <c r="F30" s="14">
        <v>495.971</v>
      </c>
      <c r="G30" s="15">
        <v>0.0622</v>
      </c>
      <c r="H30" s="16">
        <v>42275</v>
      </c>
      <c r="I30" s="29"/>
    </row>
    <row r="31" spans="3:8" ht="12.75" customHeight="1">
      <c r="C31" s="18" t="s">
        <v>42</v>
      </c>
      <c r="D31" s="18"/>
      <c r="E31" s="36"/>
      <c r="F31" s="19">
        <f>SUM(F30:F30)</f>
        <v>495.971</v>
      </c>
      <c r="G31" s="20">
        <f>SUM(G30:G30)</f>
        <v>0.0622</v>
      </c>
      <c r="H31" s="21"/>
    </row>
    <row r="32" spans="6:8" ht="12.75" customHeight="1">
      <c r="F32" s="14"/>
      <c r="G32" s="15"/>
      <c r="H32" s="16"/>
    </row>
    <row r="33" spans="3:8" ht="12.75" customHeight="1">
      <c r="C33" s="1" t="s">
        <v>60</v>
      </c>
      <c r="F33" s="14">
        <v>317.602871</v>
      </c>
      <c r="G33" s="15">
        <v>0.0398</v>
      </c>
      <c r="H33" s="16"/>
    </row>
    <row r="34" spans="3:9" ht="12.75" customHeight="1">
      <c r="C34" s="18" t="s">
        <v>42</v>
      </c>
      <c r="D34" s="18"/>
      <c r="E34" s="36"/>
      <c r="F34" s="19">
        <f>SUM(F33:F33)</f>
        <v>317.602871</v>
      </c>
      <c r="G34" s="20">
        <f>SUM(G33:G33)</f>
        <v>0.0398</v>
      </c>
      <c r="H34" s="21"/>
      <c r="I34" s="29"/>
    </row>
    <row r="35" spans="6:8" ht="12.75" customHeight="1">
      <c r="F35" s="14"/>
      <c r="G35" s="15"/>
      <c r="H35" s="16"/>
    </row>
    <row r="36" spans="3:8" ht="12.75" customHeight="1">
      <c r="C36" s="1" t="s">
        <v>61</v>
      </c>
      <c r="F36" s="14"/>
      <c r="G36" s="15"/>
      <c r="H36" s="16"/>
    </row>
    <row r="37" spans="3:9" ht="12.75" customHeight="1">
      <c r="C37" s="1" t="s">
        <v>62</v>
      </c>
      <c r="F37" s="14">
        <v>243.03974</v>
      </c>
      <c r="G37" s="15">
        <v>0.030299999999999997</v>
      </c>
      <c r="H37" s="16"/>
      <c r="I37" s="29"/>
    </row>
    <row r="38" spans="3:8" ht="12.75" customHeight="1">
      <c r="C38" s="18" t="s">
        <v>42</v>
      </c>
      <c r="D38" s="18"/>
      <c r="E38" s="36"/>
      <c r="F38" s="19">
        <f>SUM(F37:F37)</f>
        <v>243.03974</v>
      </c>
      <c r="G38" s="20">
        <f>SUM(G37:G37)</f>
        <v>0.030299999999999997</v>
      </c>
      <c r="H38" s="21"/>
    </row>
    <row r="39" spans="3:8" ht="12.75" customHeight="1">
      <c r="C39" s="22" t="s">
        <v>63</v>
      </c>
      <c r="D39" s="22"/>
      <c r="E39" s="37"/>
      <c r="F39" s="23">
        <f>SUM(F11,F16,F27,F31,F34,F38)</f>
        <v>7972.692926000001</v>
      </c>
      <c r="G39" s="24">
        <f>SUM(G11,G16,G27,G31,G34,G38)</f>
        <v>1</v>
      </c>
      <c r="H39" s="25"/>
    </row>
    <row r="40" ht="12.75" customHeight="1"/>
    <row r="41" spans="3:9" ht="12.75" customHeight="1">
      <c r="C41" s="1" t="s">
        <v>394</v>
      </c>
      <c r="I41" s="29"/>
    </row>
    <row r="42" spans="3:9" ht="12.75" customHeight="1">
      <c r="C42" s="1" t="s">
        <v>395</v>
      </c>
      <c r="I42" s="30"/>
    </row>
    <row r="43" ht="12.75" customHeight="1">
      <c r="C43" s="1"/>
    </row>
    <row r="44" ht="12.75" customHeight="1"/>
    <row r="45" spans="3:11" ht="12.75" customHeight="1">
      <c r="C45" s="63" t="s">
        <v>398</v>
      </c>
      <c r="D45" s="63"/>
      <c r="E45" s="63"/>
      <c r="F45" s="64"/>
      <c r="G45" s="89"/>
      <c r="K45"/>
    </row>
    <row r="46" spans="3:11" ht="12.75" customHeight="1">
      <c r="C46" s="63" t="s">
        <v>399</v>
      </c>
      <c r="D46" s="104" t="s">
        <v>400</v>
      </c>
      <c r="E46" s="63"/>
      <c r="F46" s="64"/>
      <c r="G46" s="89"/>
      <c r="K46"/>
    </row>
    <row r="47" spans="3:11" ht="12.75" customHeight="1">
      <c r="C47" s="44" t="s">
        <v>498</v>
      </c>
      <c r="D47" s="63"/>
      <c r="E47" s="63"/>
      <c r="F47" s="64"/>
      <c r="G47" s="89"/>
      <c r="K47"/>
    </row>
    <row r="48" spans="3:11" ht="12.75" customHeight="1">
      <c r="C48" s="67" t="s">
        <v>401</v>
      </c>
      <c r="D48" s="105">
        <v>1256.3531</v>
      </c>
      <c r="E48" s="63"/>
      <c r="F48" s="64"/>
      <c r="G48" s="135"/>
      <c r="K48"/>
    </row>
    <row r="49" spans="3:11" ht="12.75" customHeight="1">
      <c r="C49" s="67" t="s">
        <v>402</v>
      </c>
      <c r="D49" s="105">
        <v>1033.1787</v>
      </c>
      <c r="E49" s="63"/>
      <c r="F49" s="64"/>
      <c r="G49" s="135"/>
      <c r="K49"/>
    </row>
    <row r="50" spans="3:11" ht="12.75" customHeight="1">
      <c r="C50" s="67" t="s">
        <v>403</v>
      </c>
      <c r="D50" s="105">
        <v>1000.7781</v>
      </c>
      <c r="E50" s="63"/>
      <c r="F50" s="64"/>
      <c r="G50" s="135"/>
      <c r="K50"/>
    </row>
    <row r="51" spans="3:11" ht="12.75" customHeight="1">
      <c r="C51" s="67" t="s">
        <v>404</v>
      </c>
      <c r="D51" s="105">
        <v>1000.4872</v>
      </c>
      <c r="E51" s="63"/>
      <c r="F51" s="64"/>
      <c r="G51" s="135"/>
      <c r="K51"/>
    </row>
    <row r="52" spans="3:11" ht="12.75" customHeight="1">
      <c r="C52" s="67" t="s">
        <v>405</v>
      </c>
      <c r="D52" s="105">
        <v>1000.4839</v>
      </c>
      <c r="E52" s="63"/>
      <c r="F52" s="64"/>
      <c r="G52" s="135"/>
      <c r="K52"/>
    </row>
    <row r="53" spans="3:11" ht="12.75" customHeight="1">
      <c r="C53" s="67" t="s">
        <v>464</v>
      </c>
      <c r="D53" s="105">
        <v>1256.5718</v>
      </c>
      <c r="E53" s="63"/>
      <c r="F53" s="64"/>
      <c r="G53" s="135"/>
      <c r="K53"/>
    </row>
    <row r="54" spans="3:11" ht="12.75" customHeight="1">
      <c r="C54" s="67" t="s">
        <v>407</v>
      </c>
      <c r="D54" s="105">
        <v>1260.9763</v>
      </c>
      <c r="E54" s="63"/>
      <c r="F54" s="64"/>
      <c r="G54" s="135"/>
      <c r="K54"/>
    </row>
    <row r="55" spans="3:11" ht="12.75" customHeight="1">
      <c r="C55" s="67" t="s">
        <v>409</v>
      </c>
      <c r="D55" s="105">
        <v>1013.0663</v>
      </c>
      <c r="E55" s="63"/>
      <c r="F55" s="64"/>
      <c r="G55" s="135"/>
      <c r="K55"/>
    </row>
    <row r="56" spans="3:11" ht="12.75" customHeight="1">
      <c r="C56" s="67" t="s">
        <v>410</v>
      </c>
      <c r="D56" s="74" t="s">
        <v>400</v>
      </c>
      <c r="E56" s="63"/>
      <c r="F56" s="64"/>
      <c r="G56" s="135"/>
      <c r="K56"/>
    </row>
    <row r="57" spans="3:11" ht="12.75" customHeight="1">
      <c r="C57" s="67" t="s">
        <v>408</v>
      </c>
      <c r="D57" s="105">
        <v>1005.6158</v>
      </c>
      <c r="E57" s="63"/>
      <c r="F57" s="64"/>
      <c r="G57" s="135"/>
      <c r="K57"/>
    </row>
    <row r="58" spans="3:11" ht="12.75" customHeight="1">
      <c r="C58" s="67" t="s">
        <v>430</v>
      </c>
      <c r="D58" s="105">
        <v>1259.8892</v>
      </c>
      <c r="E58" s="63"/>
      <c r="F58" s="64"/>
      <c r="G58" s="135"/>
      <c r="K58"/>
    </row>
    <row r="59" spans="3:11" ht="12.75" customHeight="1">
      <c r="C59" s="46" t="s">
        <v>499</v>
      </c>
      <c r="D59" s="45"/>
      <c r="E59" s="63"/>
      <c r="F59" s="64"/>
      <c r="G59" s="89"/>
      <c r="K59"/>
    </row>
    <row r="60" spans="3:11" ht="12.75" customHeight="1">
      <c r="C60" s="67" t="s">
        <v>401</v>
      </c>
      <c r="D60" s="105">
        <v>1270.6457</v>
      </c>
      <c r="E60" s="107"/>
      <c r="F60" s="108"/>
      <c r="G60" s="89"/>
      <c r="K60"/>
    </row>
    <row r="61" spans="3:11" ht="12.75" customHeight="1">
      <c r="C61" s="67" t="s">
        <v>402</v>
      </c>
      <c r="D61" s="105">
        <v>1033.7509</v>
      </c>
      <c r="E61" s="108"/>
      <c r="F61" s="108"/>
      <c r="G61" s="89"/>
      <c r="K61"/>
    </row>
    <row r="62" spans="3:11" ht="12.75" customHeight="1">
      <c r="C62" s="67" t="s">
        <v>403</v>
      </c>
      <c r="D62" s="105">
        <v>1002.0943</v>
      </c>
      <c r="E62" s="108"/>
      <c r="F62" s="108"/>
      <c r="G62" s="89"/>
      <c r="K62"/>
    </row>
    <row r="63" spans="3:11" ht="12.75" customHeight="1">
      <c r="C63" s="67" t="s">
        <v>404</v>
      </c>
      <c r="D63" s="105">
        <v>1002.0617</v>
      </c>
      <c r="E63" s="108"/>
      <c r="F63" s="108"/>
      <c r="G63" s="89"/>
      <c r="K63"/>
    </row>
    <row r="64" spans="3:11" ht="12.75" customHeight="1">
      <c r="C64" s="67" t="s">
        <v>405</v>
      </c>
      <c r="D64" s="105">
        <v>1002.0586</v>
      </c>
      <c r="E64" s="108"/>
      <c r="F64" s="108"/>
      <c r="G64" s="89"/>
      <c r="K64"/>
    </row>
    <row r="65" spans="3:11" ht="12.75" customHeight="1">
      <c r="C65" s="67" t="s">
        <v>464</v>
      </c>
      <c r="D65" s="105">
        <v>1270.8894</v>
      </c>
      <c r="E65" s="108"/>
      <c r="F65" s="108"/>
      <c r="G65" s="89"/>
      <c r="K65"/>
    </row>
    <row r="66" spans="3:11" ht="12.75" customHeight="1">
      <c r="C66" s="67" t="s">
        <v>407</v>
      </c>
      <c r="D66" s="105">
        <v>1275.5381</v>
      </c>
      <c r="E66" s="108"/>
      <c r="F66" s="108"/>
      <c r="G66" s="89"/>
      <c r="K66"/>
    </row>
    <row r="67" spans="3:11" ht="12.75" customHeight="1">
      <c r="C67" s="67" t="s">
        <v>409</v>
      </c>
      <c r="D67" s="105">
        <v>1024.8128</v>
      </c>
      <c r="E67" s="108"/>
      <c r="F67" s="108"/>
      <c r="G67" s="89"/>
      <c r="K67"/>
    </row>
    <row r="68" spans="3:11" ht="12.75" customHeight="1">
      <c r="C68" s="67" t="s">
        <v>410</v>
      </c>
      <c r="D68" s="74" t="s">
        <v>400</v>
      </c>
      <c r="E68" s="108"/>
      <c r="F68" s="108"/>
      <c r="G68" s="89"/>
      <c r="K68"/>
    </row>
    <row r="69" spans="3:11" ht="12.75" customHeight="1">
      <c r="C69" s="67" t="s">
        <v>408</v>
      </c>
      <c r="D69" s="105">
        <v>1007.2746</v>
      </c>
      <c r="E69" s="108"/>
      <c r="F69" s="108"/>
      <c r="G69" s="89"/>
      <c r="K69"/>
    </row>
    <row r="70" spans="3:11" ht="12.75" customHeight="1">
      <c r="C70" s="67" t="s">
        <v>430</v>
      </c>
      <c r="D70" s="105">
        <v>1274.4615</v>
      </c>
      <c r="E70" s="108"/>
      <c r="F70" s="108"/>
      <c r="G70" s="89"/>
      <c r="K70"/>
    </row>
    <row r="71" spans="3:11" ht="12.75" customHeight="1">
      <c r="C71" s="63" t="s">
        <v>412</v>
      </c>
      <c r="D71" s="74" t="s">
        <v>400</v>
      </c>
      <c r="E71" s="63"/>
      <c r="F71" s="64"/>
      <c r="G71" s="89"/>
      <c r="K71"/>
    </row>
    <row r="72" spans="3:11" ht="12.75" customHeight="1">
      <c r="C72" s="63" t="s">
        <v>431</v>
      </c>
      <c r="D72" s="74" t="s">
        <v>400</v>
      </c>
      <c r="E72" s="63"/>
      <c r="F72" s="64"/>
      <c r="G72" s="89"/>
      <c r="K72"/>
    </row>
    <row r="73" spans="3:11" ht="12.75" customHeight="1">
      <c r="C73" s="63" t="s">
        <v>414</v>
      </c>
      <c r="D73" s="74" t="s">
        <v>400</v>
      </c>
      <c r="E73" s="63"/>
      <c r="F73" s="64"/>
      <c r="G73" s="89"/>
      <c r="K73"/>
    </row>
    <row r="74" spans="3:11" ht="12.75" customHeight="1">
      <c r="C74" s="63" t="s">
        <v>415</v>
      </c>
      <c r="D74" s="74" t="s">
        <v>514</v>
      </c>
      <c r="E74" s="63"/>
      <c r="F74" s="64"/>
      <c r="G74" s="89"/>
      <c r="K74"/>
    </row>
    <row r="75" spans="3:11" ht="12.75" customHeight="1">
      <c r="C75" s="63" t="s">
        <v>416</v>
      </c>
      <c r="D75" s="70"/>
      <c r="E75" s="63"/>
      <c r="F75" s="64"/>
      <c r="G75" s="89"/>
      <c r="K75"/>
    </row>
    <row r="76" spans="3:11" ht="12.75">
      <c r="C76" s="93" t="s">
        <v>417</v>
      </c>
      <c r="D76" s="110" t="s">
        <v>418</v>
      </c>
      <c r="E76" s="110" t="s">
        <v>419</v>
      </c>
      <c r="F76" s="117"/>
      <c r="G76" s="89"/>
      <c r="K76"/>
    </row>
    <row r="77" spans="3:11" ht="12.75">
      <c r="C77" s="67" t="s">
        <v>476</v>
      </c>
      <c r="D77" s="94">
        <v>8.662724</v>
      </c>
      <c r="E77" s="94">
        <v>8.296470000000001</v>
      </c>
      <c r="F77" s="64"/>
      <c r="G77" s="89"/>
      <c r="K77"/>
    </row>
    <row r="78" spans="3:11" ht="12.75">
      <c r="C78" s="67" t="s">
        <v>477</v>
      </c>
      <c r="D78" s="94">
        <v>7.795214</v>
      </c>
      <c r="E78" s="94">
        <v>7.4656400000000005</v>
      </c>
      <c r="F78" s="64"/>
      <c r="G78" s="89"/>
      <c r="K78"/>
    </row>
    <row r="79" spans="3:11" ht="12.75">
      <c r="C79" s="67" t="s">
        <v>478</v>
      </c>
      <c r="D79" s="94">
        <v>7.608163</v>
      </c>
      <c r="E79" s="94">
        <v>7.286495</v>
      </c>
      <c r="F79" s="64"/>
      <c r="G79" s="89"/>
      <c r="K79"/>
    </row>
    <row r="80" spans="3:11" ht="12.75">
      <c r="C80" s="118" t="s">
        <v>479</v>
      </c>
      <c r="D80" s="94">
        <v>7.626646</v>
      </c>
      <c r="E80" s="94">
        <v>7.304197</v>
      </c>
      <c r="F80" s="64"/>
      <c r="G80" s="89"/>
      <c r="K80"/>
    </row>
    <row r="81" spans="3:11" ht="12.75">
      <c r="C81" s="118" t="s">
        <v>480</v>
      </c>
      <c r="D81" s="94">
        <v>8.063985</v>
      </c>
      <c r="E81" s="94">
        <v>7.723045</v>
      </c>
      <c r="F81" s="119"/>
      <c r="G81" s="89"/>
      <c r="K81"/>
    </row>
    <row r="82" spans="3:11" ht="12.75">
      <c r="C82" s="118" t="s">
        <v>509</v>
      </c>
      <c r="D82" s="94" t="s">
        <v>459</v>
      </c>
      <c r="E82" s="94" t="s">
        <v>459</v>
      </c>
      <c r="F82" s="119"/>
      <c r="G82" s="89"/>
      <c r="K82"/>
    </row>
    <row r="83" spans="3:11" ht="12.75">
      <c r="C83" s="118" t="s">
        <v>481</v>
      </c>
      <c r="D83" s="94" t="s">
        <v>459</v>
      </c>
      <c r="E83" s="94" t="s">
        <v>459</v>
      </c>
      <c r="F83" s="119"/>
      <c r="G83" s="89"/>
      <c r="K83"/>
    </row>
    <row r="84" spans="3:11" ht="12.75">
      <c r="C84" s="111" t="s">
        <v>421</v>
      </c>
      <c r="D84" s="94"/>
      <c r="E84" s="94"/>
      <c r="F84" s="117"/>
      <c r="G84" s="89"/>
      <c r="K84"/>
    </row>
    <row r="85" spans="3:11" ht="12.75">
      <c r="C85" s="113" t="s">
        <v>422</v>
      </c>
      <c r="D85" s="112"/>
      <c r="E85" s="112"/>
      <c r="F85" s="117"/>
      <c r="G85" s="89"/>
      <c r="K85"/>
    </row>
    <row r="86" ht="12.75">
      <c r="E86" s="68"/>
    </row>
    <row r="87" ht="12.75">
      <c r="E87" s="68"/>
    </row>
    <row r="88" ht="12.75">
      <c r="E88" s="68"/>
    </row>
    <row r="89" ht="12.75">
      <c r="E89" s="68"/>
    </row>
    <row r="90" ht="12.75">
      <c r="E90" s="68"/>
    </row>
    <row r="91" ht="12.75">
      <c r="E91" s="68"/>
    </row>
    <row r="92" ht="12.75">
      <c r="E92" s="68"/>
    </row>
    <row r="93" ht="12.75">
      <c r="E93" s="68"/>
    </row>
    <row r="94" ht="12.75">
      <c r="E94" s="68"/>
    </row>
    <row r="95" ht="12.75">
      <c r="E95" s="68"/>
    </row>
    <row r="96" ht="12.75">
      <c r="E96" s="68"/>
    </row>
    <row r="97" ht="12.75">
      <c r="E97" s="68"/>
    </row>
    <row r="98" ht="12.75">
      <c r="E98" s="68"/>
    </row>
    <row r="99" ht="12.75">
      <c r="E99" s="68"/>
    </row>
    <row r="100" ht="12.75">
      <c r="E100" s="68"/>
    </row>
    <row r="101" ht="12.75">
      <c r="E101" s="68"/>
    </row>
    <row r="102" ht="12.75">
      <c r="E102" s="68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140625" style="0" bestFit="1" customWidth="1"/>
    <col min="3" max="3" width="60.00390625" style="0" customWidth="1"/>
    <col min="4" max="4" width="15.57421875" style="0" customWidth="1"/>
    <col min="5" max="5" width="15.57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9" customWidth="1"/>
    <col min="12" max="12" width="15.28125" style="27" customWidth="1"/>
  </cols>
  <sheetData>
    <row r="1" spans="1:8" ht="18.75">
      <c r="A1" s="2"/>
      <c r="B1" s="2"/>
      <c r="C1" s="131" t="s">
        <v>241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34</v>
      </c>
      <c r="C9" t="s">
        <v>33</v>
      </c>
      <c r="D9" t="s">
        <v>21</v>
      </c>
      <c r="E9" s="35">
        <v>200000000</v>
      </c>
      <c r="F9" s="14">
        <v>1998.61</v>
      </c>
      <c r="G9" s="15">
        <v>0.069</v>
      </c>
      <c r="H9" s="16">
        <v>41732</v>
      </c>
    </row>
    <row r="10" spans="1:11" ht="12.75" customHeight="1">
      <c r="A10">
        <v>2</v>
      </c>
      <c r="B10" t="s">
        <v>243</v>
      </c>
      <c r="C10" t="s">
        <v>242</v>
      </c>
      <c r="D10" t="s">
        <v>21</v>
      </c>
      <c r="E10" s="35">
        <v>50000000</v>
      </c>
      <c r="F10" s="14">
        <v>496.96</v>
      </c>
      <c r="G10" s="15">
        <v>0.0172</v>
      </c>
      <c r="H10" s="16">
        <v>41754</v>
      </c>
      <c r="J10" s="17" t="s">
        <v>16</v>
      </c>
      <c r="K10" s="40" t="s">
        <v>17</v>
      </c>
    </row>
    <row r="11" spans="1:11" ht="12.75" customHeight="1">
      <c r="A11">
        <v>3</v>
      </c>
      <c r="B11" t="s">
        <v>244</v>
      </c>
      <c r="C11" t="s">
        <v>68</v>
      </c>
      <c r="D11" t="s">
        <v>13</v>
      </c>
      <c r="E11" s="35">
        <v>50000000</v>
      </c>
      <c r="F11" s="14">
        <v>496.5205</v>
      </c>
      <c r="G11" s="15">
        <v>0.0171</v>
      </c>
      <c r="H11" s="16">
        <v>41757</v>
      </c>
      <c r="J11" s="15" t="s">
        <v>72</v>
      </c>
      <c r="K11" s="41">
        <v>0.1888</v>
      </c>
    </row>
    <row r="12" spans="1:11" ht="12.75" customHeight="1">
      <c r="A12">
        <v>4</v>
      </c>
      <c r="B12" t="s">
        <v>245</v>
      </c>
      <c r="C12" t="s">
        <v>15</v>
      </c>
      <c r="D12" t="s">
        <v>13</v>
      </c>
      <c r="E12" s="35">
        <v>50000000</v>
      </c>
      <c r="F12" s="14">
        <v>495.0945</v>
      </c>
      <c r="G12" s="15">
        <v>0.0171</v>
      </c>
      <c r="H12" s="16">
        <v>41768</v>
      </c>
      <c r="J12" s="15" t="s">
        <v>70</v>
      </c>
      <c r="K12" s="41">
        <v>0.18530000000000002</v>
      </c>
    </row>
    <row r="13" spans="3:11" ht="12.75" customHeight="1">
      <c r="C13" s="18" t="s">
        <v>42</v>
      </c>
      <c r="D13" s="18"/>
      <c r="E13" s="36"/>
      <c r="F13" s="19">
        <f>SUM(F9:F12)</f>
        <v>3487.185</v>
      </c>
      <c r="G13" s="20">
        <f>SUM(G9:G12)</f>
        <v>0.12040000000000001</v>
      </c>
      <c r="H13" s="21"/>
      <c r="I13" s="29"/>
      <c r="J13" s="15" t="s">
        <v>246</v>
      </c>
      <c r="K13" s="41">
        <v>0.08929999999999999</v>
      </c>
    </row>
    <row r="14" spans="6:11" ht="12.75" customHeight="1">
      <c r="F14" s="14"/>
      <c r="G14" s="15"/>
      <c r="H14" s="16"/>
      <c r="J14" s="15" t="s">
        <v>247</v>
      </c>
      <c r="K14" s="41">
        <v>0.08779999999999999</v>
      </c>
    </row>
    <row r="15" spans="3:11" ht="12.75" customHeight="1">
      <c r="C15" s="1" t="s">
        <v>43</v>
      </c>
      <c r="F15" s="14"/>
      <c r="G15" s="15"/>
      <c r="H15" s="16"/>
      <c r="J15" s="15" t="s">
        <v>21</v>
      </c>
      <c r="K15" s="41">
        <v>0.0862</v>
      </c>
    </row>
    <row r="16" spans="1:11" ht="12.75" customHeight="1">
      <c r="A16">
        <v>5</v>
      </c>
      <c r="B16" t="s">
        <v>81</v>
      </c>
      <c r="C16" t="s">
        <v>80</v>
      </c>
      <c r="D16" t="s">
        <v>13</v>
      </c>
      <c r="E16" s="35">
        <v>130000000</v>
      </c>
      <c r="F16" s="14">
        <v>1299.2681</v>
      </c>
      <c r="G16" s="15">
        <v>0.0449</v>
      </c>
      <c r="H16" s="16">
        <v>41732</v>
      </c>
      <c r="J16" s="15" t="s">
        <v>13</v>
      </c>
      <c r="K16" s="41">
        <v>0.0791</v>
      </c>
    </row>
    <row r="17" spans="1:11" ht="12.75" customHeight="1">
      <c r="A17">
        <v>6</v>
      </c>
      <c r="B17" t="s">
        <v>211</v>
      </c>
      <c r="C17" t="s">
        <v>210</v>
      </c>
      <c r="D17" t="s">
        <v>24</v>
      </c>
      <c r="E17" s="35">
        <v>123000000</v>
      </c>
      <c r="F17" s="14">
        <v>1193.65719</v>
      </c>
      <c r="G17" s="15">
        <v>0.0412</v>
      </c>
      <c r="H17" s="16">
        <v>41838</v>
      </c>
      <c r="J17" s="15" t="s">
        <v>222</v>
      </c>
      <c r="K17" s="41">
        <v>0.0565</v>
      </c>
    </row>
    <row r="18" spans="3:11" ht="12.75" customHeight="1">
      <c r="C18" s="18" t="s">
        <v>42</v>
      </c>
      <c r="D18" s="18"/>
      <c r="E18" s="36"/>
      <c r="F18" s="19">
        <f>SUM(F16:F17)</f>
        <v>2492.92529</v>
      </c>
      <c r="G18" s="20">
        <f>SUM(G16:G17)</f>
        <v>0.08610000000000001</v>
      </c>
      <c r="H18" s="21"/>
      <c r="I18" s="29"/>
      <c r="J18" s="15" t="s">
        <v>24</v>
      </c>
      <c r="K18" s="41">
        <v>0.0412</v>
      </c>
    </row>
    <row r="19" spans="6:11" ht="12.75" customHeight="1">
      <c r="F19" s="14"/>
      <c r="G19" s="15"/>
      <c r="H19" s="16"/>
      <c r="J19" s="15" t="s">
        <v>224</v>
      </c>
      <c r="K19" s="41">
        <v>0.0379</v>
      </c>
    </row>
    <row r="20" spans="3:11" ht="12.75" customHeight="1">
      <c r="C20" s="1" t="s">
        <v>212</v>
      </c>
      <c r="F20" s="14"/>
      <c r="G20" s="15"/>
      <c r="H20" s="16"/>
      <c r="J20" s="15" t="s">
        <v>223</v>
      </c>
      <c r="K20" s="41">
        <v>0.0346</v>
      </c>
    </row>
    <row r="21" spans="1:11" ht="12.75" customHeight="1">
      <c r="A21">
        <v>7</v>
      </c>
      <c r="B21" t="s">
        <v>214</v>
      </c>
      <c r="C21" t="s">
        <v>213</v>
      </c>
      <c r="D21" t="s">
        <v>209</v>
      </c>
      <c r="E21" s="35">
        <v>12500000</v>
      </c>
      <c r="F21" s="14">
        <v>123.1415</v>
      </c>
      <c r="G21" s="15">
        <v>0.0043</v>
      </c>
      <c r="H21" s="16">
        <v>41795</v>
      </c>
      <c r="J21" s="15" t="s">
        <v>73</v>
      </c>
      <c r="K21" s="41">
        <v>0.0346</v>
      </c>
    </row>
    <row r="22" spans="3:11" ht="12.75" customHeight="1">
      <c r="C22" s="18" t="s">
        <v>42</v>
      </c>
      <c r="D22" s="18"/>
      <c r="E22" s="36"/>
      <c r="F22" s="19">
        <f>SUM(F21:F21)</f>
        <v>123.1415</v>
      </c>
      <c r="G22" s="20">
        <f>SUM(G21:G21)</f>
        <v>0.0043</v>
      </c>
      <c r="H22" s="21"/>
      <c r="I22" s="29"/>
      <c r="J22" s="15" t="s">
        <v>219</v>
      </c>
      <c r="K22" s="41">
        <v>0.0192</v>
      </c>
    </row>
    <row r="23" spans="6:11" ht="12.75" customHeight="1">
      <c r="F23" s="14"/>
      <c r="G23" s="15"/>
      <c r="H23" s="16"/>
      <c r="J23" s="15" t="s">
        <v>74</v>
      </c>
      <c r="K23" s="41">
        <v>0.0138</v>
      </c>
    </row>
    <row r="24" spans="3:11" ht="12.75" customHeight="1">
      <c r="C24" s="1" t="s">
        <v>82</v>
      </c>
      <c r="F24" s="14"/>
      <c r="G24" s="15"/>
      <c r="H24" s="16"/>
      <c r="J24" s="15" t="s">
        <v>209</v>
      </c>
      <c r="K24" s="41">
        <v>0.0043</v>
      </c>
    </row>
    <row r="25" spans="3:11" ht="12.75" customHeight="1">
      <c r="C25" s="1" t="s">
        <v>83</v>
      </c>
      <c r="F25" s="14"/>
      <c r="G25" s="15"/>
      <c r="H25" s="16"/>
      <c r="I25" s="29"/>
      <c r="J25" s="15" t="s">
        <v>225</v>
      </c>
      <c r="K25" s="41">
        <v>0.0034999999999999996</v>
      </c>
    </row>
    <row r="26" spans="1:11" ht="12.75" customHeight="1">
      <c r="A26">
        <v>8</v>
      </c>
      <c r="B26" t="s">
        <v>250</v>
      </c>
      <c r="C26" t="s">
        <v>249</v>
      </c>
      <c r="D26" t="s">
        <v>246</v>
      </c>
      <c r="E26" s="35">
        <v>250000000</v>
      </c>
      <c r="F26" s="14">
        <v>2587.0575</v>
      </c>
      <c r="G26" s="15">
        <v>0.08929999999999999</v>
      </c>
      <c r="H26" s="16">
        <v>43170</v>
      </c>
      <c r="J26" s="15" t="s">
        <v>248</v>
      </c>
      <c r="K26" s="41">
        <v>0.0024</v>
      </c>
    </row>
    <row r="27" spans="1:11" ht="12.75" customHeight="1">
      <c r="A27">
        <v>9</v>
      </c>
      <c r="B27" t="s">
        <v>252</v>
      </c>
      <c r="C27" t="s">
        <v>251</v>
      </c>
      <c r="D27" t="s">
        <v>247</v>
      </c>
      <c r="E27" s="35">
        <v>250000000</v>
      </c>
      <c r="F27" s="14">
        <v>2542.57</v>
      </c>
      <c r="G27" s="15">
        <v>0.08779999999999999</v>
      </c>
      <c r="H27" s="16">
        <v>43542</v>
      </c>
      <c r="J27" s="15" t="s">
        <v>26</v>
      </c>
      <c r="K27" s="41">
        <v>0.0355</v>
      </c>
    </row>
    <row r="28" spans="1:10" ht="12.75" customHeight="1">
      <c r="A28">
        <v>10</v>
      </c>
      <c r="B28" t="s">
        <v>231</v>
      </c>
      <c r="C28" t="s">
        <v>230</v>
      </c>
      <c r="D28" t="s">
        <v>222</v>
      </c>
      <c r="E28" s="35">
        <v>165000000</v>
      </c>
      <c r="F28" s="14">
        <v>1635.34635</v>
      </c>
      <c r="G28" s="15">
        <v>0.0565</v>
      </c>
      <c r="H28" s="16">
        <v>42549</v>
      </c>
      <c r="J28" s="15"/>
    </row>
    <row r="29" spans="1:8" ht="12.75" customHeight="1">
      <c r="A29">
        <v>11</v>
      </c>
      <c r="B29" t="s">
        <v>86</v>
      </c>
      <c r="C29" t="s">
        <v>46</v>
      </c>
      <c r="D29" t="s">
        <v>72</v>
      </c>
      <c r="E29" s="35">
        <v>150000000</v>
      </c>
      <c r="F29" s="14">
        <v>1492.368</v>
      </c>
      <c r="G29" s="15">
        <v>0.051500000000000004</v>
      </c>
      <c r="H29" s="16">
        <v>42172</v>
      </c>
    </row>
    <row r="30" spans="1:8" ht="12.75" customHeight="1">
      <c r="A30">
        <v>12</v>
      </c>
      <c r="B30" t="s">
        <v>85</v>
      </c>
      <c r="C30" t="s">
        <v>84</v>
      </c>
      <c r="D30" t="s">
        <v>70</v>
      </c>
      <c r="E30" s="35">
        <v>100000000</v>
      </c>
      <c r="F30" s="14">
        <v>1005.205</v>
      </c>
      <c r="G30" s="15">
        <v>0.0347</v>
      </c>
      <c r="H30" s="16">
        <v>41869</v>
      </c>
    </row>
    <row r="31" spans="1:8" ht="12.75" customHeight="1">
      <c r="A31">
        <v>13</v>
      </c>
      <c r="B31" t="s">
        <v>254</v>
      </c>
      <c r="C31" t="s">
        <v>253</v>
      </c>
      <c r="D31" t="s">
        <v>223</v>
      </c>
      <c r="E31" s="35">
        <v>100000000</v>
      </c>
      <c r="F31" s="14">
        <v>1003.54</v>
      </c>
      <c r="G31" s="15">
        <v>0.0346</v>
      </c>
      <c r="H31" s="16">
        <v>42283</v>
      </c>
    </row>
    <row r="32" spans="1:8" ht="12.75" customHeight="1">
      <c r="A32">
        <v>14</v>
      </c>
      <c r="B32" t="s">
        <v>196</v>
      </c>
      <c r="C32" t="s">
        <v>195</v>
      </c>
      <c r="D32" t="s">
        <v>73</v>
      </c>
      <c r="E32" s="35">
        <v>100000000</v>
      </c>
      <c r="F32" s="14">
        <v>1002.331</v>
      </c>
      <c r="G32" s="15">
        <v>0.0346</v>
      </c>
      <c r="H32" s="16">
        <v>44430</v>
      </c>
    </row>
    <row r="33" spans="1:8" ht="12.75" customHeight="1">
      <c r="A33">
        <v>15</v>
      </c>
      <c r="B33" t="s">
        <v>255</v>
      </c>
      <c r="C33" t="s">
        <v>58</v>
      </c>
      <c r="D33" t="s">
        <v>72</v>
      </c>
      <c r="E33" s="35">
        <v>100000000</v>
      </c>
      <c r="F33" s="14">
        <v>999.852</v>
      </c>
      <c r="G33" s="15">
        <v>0.0345</v>
      </c>
      <c r="H33" s="16">
        <v>41859</v>
      </c>
    </row>
    <row r="34" spans="1:8" ht="12.75" customHeight="1">
      <c r="A34">
        <v>16</v>
      </c>
      <c r="B34" t="s">
        <v>257</v>
      </c>
      <c r="C34" t="s">
        <v>256</v>
      </c>
      <c r="D34" t="s">
        <v>72</v>
      </c>
      <c r="E34" s="35">
        <v>100000000</v>
      </c>
      <c r="F34" s="14">
        <v>994.404</v>
      </c>
      <c r="G34" s="15">
        <v>0.034300000000000004</v>
      </c>
      <c r="H34" s="16">
        <v>41978</v>
      </c>
    </row>
    <row r="35" spans="1:8" ht="12.75" customHeight="1">
      <c r="A35">
        <v>17</v>
      </c>
      <c r="B35" t="s">
        <v>258</v>
      </c>
      <c r="C35" t="s">
        <v>84</v>
      </c>
      <c r="D35" t="s">
        <v>70</v>
      </c>
      <c r="E35" s="35">
        <v>94588000</v>
      </c>
      <c r="F35" s="14">
        <v>991.996379</v>
      </c>
      <c r="G35" s="15">
        <v>0.034300000000000004</v>
      </c>
      <c r="H35" s="16">
        <v>43360</v>
      </c>
    </row>
    <row r="36" spans="1:8" ht="12.75" customHeight="1">
      <c r="A36">
        <v>18</v>
      </c>
      <c r="B36" t="s">
        <v>259</v>
      </c>
      <c r="C36" t="s">
        <v>50</v>
      </c>
      <c r="D36" t="s">
        <v>72</v>
      </c>
      <c r="E36" s="35">
        <v>100000000</v>
      </c>
      <c r="F36" s="14">
        <v>991.864</v>
      </c>
      <c r="G36" s="15">
        <v>0.0342</v>
      </c>
      <c r="H36" s="16">
        <v>41758</v>
      </c>
    </row>
    <row r="37" spans="1:8" ht="12.75" customHeight="1">
      <c r="A37">
        <v>19</v>
      </c>
      <c r="B37" t="s">
        <v>260</v>
      </c>
      <c r="C37" t="s">
        <v>234</v>
      </c>
      <c r="D37" t="s">
        <v>224</v>
      </c>
      <c r="E37" s="35">
        <v>100000000</v>
      </c>
      <c r="F37" s="14">
        <v>987.438</v>
      </c>
      <c r="G37" s="15">
        <v>0.0341</v>
      </c>
      <c r="H37" s="16">
        <v>42526</v>
      </c>
    </row>
    <row r="38" spans="1:8" ht="12.75" customHeight="1">
      <c r="A38">
        <v>20</v>
      </c>
      <c r="B38" t="s">
        <v>261</v>
      </c>
      <c r="C38" t="s">
        <v>84</v>
      </c>
      <c r="D38" t="s">
        <v>70</v>
      </c>
      <c r="E38" s="35">
        <v>56105000</v>
      </c>
      <c r="F38" s="14">
        <v>565.049726</v>
      </c>
      <c r="G38" s="15">
        <v>0.0195</v>
      </c>
      <c r="H38" s="16">
        <v>42600</v>
      </c>
    </row>
    <row r="39" spans="1:8" ht="12.75" customHeight="1">
      <c r="A39">
        <v>21</v>
      </c>
      <c r="B39" t="s">
        <v>263</v>
      </c>
      <c r="C39" t="s">
        <v>262</v>
      </c>
      <c r="D39" t="s">
        <v>72</v>
      </c>
      <c r="E39" s="35">
        <v>50000000</v>
      </c>
      <c r="F39" s="14">
        <v>499.6155</v>
      </c>
      <c r="G39" s="15">
        <v>0.0172</v>
      </c>
      <c r="H39" s="16">
        <v>41759</v>
      </c>
    </row>
    <row r="40" spans="1:8" ht="12.75" customHeight="1">
      <c r="A40">
        <v>22</v>
      </c>
      <c r="B40" t="s">
        <v>227</v>
      </c>
      <c r="C40" t="s">
        <v>56</v>
      </c>
      <c r="D40" t="s">
        <v>219</v>
      </c>
      <c r="E40" s="35">
        <v>50000000</v>
      </c>
      <c r="F40" s="14">
        <v>499.3365</v>
      </c>
      <c r="G40" s="15">
        <v>0.0172</v>
      </c>
      <c r="H40" s="16">
        <v>42308</v>
      </c>
    </row>
    <row r="41" spans="1:8" ht="12.75" customHeight="1">
      <c r="A41">
        <v>23</v>
      </c>
      <c r="B41" t="s">
        <v>88</v>
      </c>
      <c r="C41" t="s">
        <v>87</v>
      </c>
      <c r="D41" t="s">
        <v>74</v>
      </c>
      <c r="E41" s="35">
        <v>40000000</v>
      </c>
      <c r="F41" s="14">
        <v>400.3496</v>
      </c>
      <c r="G41" s="15">
        <v>0.0138</v>
      </c>
      <c r="H41" s="16">
        <v>41879</v>
      </c>
    </row>
    <row r="42" spans="1:8" ht="12.75" customHeight="1">
      <c r="A42">
        <v>24</v>
      </c>
      <c r="B42" t="s">
        <v>265</v>
      </c>
      <c r="C42" t="s">
        <v>264</v>
      </c>
      <c r="D42" t="s">
        <v>224</v>
      </c>
      <c r="E42" s="35">
        <v>10000000</v>
      </c>
      <c r="F42" s="14">
        <v>110.2209</v>
      </c>
      <c r="G42" s="15">
        <v>0.0038</v>
      </c>
      <c r="H42" s="16">
        <v>41732</v>
      </c>
    </row>
    <row r="43" spans="1:8" ht="12.75" customHeight="1">
      <c r="A43">
        <v>25</v>
      </c>
      <c r="B43" t="s">
        <v>237</v>
      </c>
      <c r="C43" t="s">
        <v>236</v>
      </c>
      <c r="D43" t="s">
        <v>225</v>
      </c>
      <c r="E43" s="35">
        <v>10000000</v>
      </c>
      <c r="F43" s="14">
        <v>100.0324</v>
      </c>
      <c r="G43" s="15">
        <v>0.0034999999999999996</v>
      </c>
      <c r="H43" s="16">
        <v>42024</v>
      </c>
    </row>
    <row r="44" spans="1:8" ht="12.75" customHeight="1">
      <c r="A44">
        <v>26</v>
      </c>
      <c r="B44" t="s">
        <v>267</v>
      </c>
      <c r="C44" t="s">
        <v>266</v>
      </c>
      <c r="D44" t="s">
        <v>248</v>
      </c>
      <c r="E44" s="35">
        <v>6925000</v>
      </c>
      <c r="F44" s="14">
        <v>69.009426</v>
      </c>
      <c r="G44" s="15">
        <v>0.0024</v>
      </c>
      <c r="H44" s="16">
        <v>41896</v>
      </c>
    </row>
    <row r="45" spans="1:8" ht="12.75" customHeight="1">
      <c r="A45">
        <v>27</v>
      </c>
      <c r="B45" t="s">
        <v>268</v>
      </c>
      <c r="C45" t="s">
        <v>253</v>
      </c>
      <c r="D45" t="s">
        <v>219</v>
      </c>
      <c r="E45" s="35">
        <v>5768000</v>
      </c>
      <c r="F45" s="14">
        <v>58.778285</v>
      </c>
      <c r="G45" s="15">
        <v>0.002</v>
      </c>
      <c r="H45" s="16">
        <v>42607</v>
      </c>
    </row>
    <row r="46" spans="3:8" ht="12.75" customHeight="1">
      <c r="C46" s="18" t="s">
        <v>42</v>
      </c>
      <c r="D46" s="18"/>
      <c r="E46" s="36"/>
      <c r="F46" s="19">
        <f>SUM(F26:F45)</f>
        <v>18536.364566000004</v>
      </c>
      <c r="G46" s="20">
        <f>SUM(G26:G45)</f>
        <v>0.6397999999999999</v>
      </c>
      <c r="H46" s="21"/>
    </row>
    <row r="47" spans="6:8" ht="12.75" customHeight="1">
      <c r="F47" s="14"/>
      <c r="G47" s="15"/>
      <c r="H47" s="16"/>
    </row>
    <row r="48" spans="3:8" ht="12.75" customHeight="1">
      <c r="C48" s="1" t="s">
        <v>238</v>
      </c>
      <c r="F48" s="14"/>
      <c r="G48" s="15"/>
      <c r="H48" s="16"/>
    </row>
    <row r="49" spans="1:9" ht="12.75" customHeight="1">
      <c r="A49">
        <v>28</v>
      </c>
      <c r="B49" t="s">
        <v>270</v>
      </c>
      <c r="C49" t="s">
        <v>269</v>
      </c>
      <c r="D49" t="s">
        <v>70</v>
      </c>
      <c r="E49" s="35">
        <v>350000000</v>
      </c>
      <c r="F49" s="14">
        <v>2804.067</v>
      </c>
      <c r="G49" s="15">
        <v>0.0968</v>
      </c>
      <c r="H49" s="16">
        <v>42532</v>
      </c>
      <c r="I49" s="29"/>
    </row>
    <row r="50" spans="1:8" ht="12.75" customHeight="1">
      <c r="A50">
        <v>29</v>
      </c>
      <c r="B50" t="s">
        <v>240</v>
      </c>
      <c r="C50" t="s">
        <v>239</v>
      </c>
      <c r="D50" t="s">
        <v>72</v>
      </c>
      <c r="E50" s="35">
        <v>50000000</v>
      </c>
      <c r="F50" s="14">
        <v>495.971</v>
      </c>
      <c r="G50" s="15">
        <v>0.0171</v>
      </c>
      <c r="H50" s="16">
        <v>42275</v>
      </c>
    </row>
    <row r="51" spans="3:8" ht="12.75" customHeight="1">
      <c r="C51" s="18" t="s">
        <v>42</v>
      </c>
      <c r="D51" s="18"/>
      <c r="E51" s="36"/>
      <c r="F51" s="19">
        <f>SUM(F49:F50)</f>
        <v>3300.038</v>
      </c>
      <c r="G51" s="20">
        <f>SUM(G49:G50)</f>
        <v>0.1139</v>
      </c>
      <c r="H51" s="21"/>
    </row>
    <row r="52" spans="6:8" ht="12.75" customHeight="1">
      <c r="F52" s="14"/>
      <c r="G52" s="15"/>
      <c r="H52" s="16"/>
    </row>
    <row r="53" spans="3:8" ht="12.75" customHeight="1">
      <c r="C53" s="1" t="s">
        <v>60</v>
      </c>
      <c r="F53" s="14">
        <v>47.185344</v>
      </c>
      <c r="G53" s="15">
        <v>0.0016</v>
      </c>
      <c r="H53" s="16"/>
    </row>
    <row r="54" spans="3:9" ht="12.75" customHeight="1">
      <c r="C54" s="18" t="s">
        <v>42</v>
      </c>
      <c r="D54" s="18"/>
      <c r="E54" s="36"/>
      <c r="F54" s="19">
        <f>SUM(F53:F53)</f>
        <v>47.185344</v>
      </c>
      <c r="G54" s="20">
        <f>SUM(G53:G53)</f>
        <v>0.0016</v>
      </c>
      <c r="H54" s="21"/>
      <c r="I54" s="29"/>
    </row>
    <row r="55" spans="6:8" ht="12.75" customHeight="1">
      <c r="F55" s="14"/>
      <c r="G55" s="15"/>
      <c r="H55" s="16"/>
    </row>
    <row r="56" spans="3:8" ht="12.75" customHeight="1">
      <c r="C56" s="1" t="s">
        <v>61</v>
      </c>
      <c r="F56" s="14"/>
      <c r="G56" s="15"/>
      <c r="H56" s="16"/>
    </row>
    <row r="57" spans="3:9" ht="12.75" customHeight="1">
      <c r="C57" s="1" t="s">
        <v>62</v>
      </c>
      <c r="F57" s="14">
        <v>976.396377</v>
      </c>
      <c r="G57" s="15">
        <v>0.0339</v>
      </c>
      <c r="H57" s="16"/>
      <c r="I57" s="29"/>
    </row>
    <row r="58" spans="3:8" ht="12.75" customHeight="1">
      <c r="C58" s="18" t="s">
        <v>42</v>
      </c>
      <c r="D58" s="18"/>
      <c r="E58" s="36"/>
      <c r="F58" s="19">
        <f>SUM(F57:F57)</f>
        <v>976.396377</v>
      </c>
      <c r="G58" s="20">
        <f>SUM(G57:G57)</f>
        <v>0.0339</v>
      </c>
      <c r="H58" s="21"/>
    </row>
    <row r="59" spans="3:8" ht="12.75" customHeight="1">
      <c r="C59" s="22" t="s">
        <v>63</v>
      </c>
      <c r="D59" s="22"/>
      <c r="E59" s="37"/>
      <c r="F59" s="23">
        <f>SUM(F13,F18,F22,F46,F51,F54,F58)</f>
        <v>28963.23607700001</v>
      </c>
      <c r="G59" s="24">
        <f>SUM(G13,G18,G22,G46,G51,G54,G58)</f>
        <v>1</v>
      </c>
      <c r="H59" s="25"/>
    </row>
    <row r="60" ht="12.75" customHeight="1"/>
    <row r="61" spans="3:9" ht="12.75" customHeight="1">
      <c r="C61" s="1" t="s">
        <v>394</v>
      </c>
      <c r="I61" s="29"/>
    </row>
    <row r="62" spans="3:9" ht="12.75" customHeight="1">
      <c r="C62" s="1" t="s">
        <v>395</v>
      </c>
      <c r="I62" s="30"/>
    </row>
    <row r="63" ht="12.75" customHeight="1">
      <c r="C63" s="1"/>
    </row>
    <row r="64" ht="12.75" customHeight="1"/>
    <row r="65" spans="3:11" ht="12.75" customHeight="1">
      <c r="C65" s="63" t="s">
        <v>398</v>
      </c>
      <c r="D65" s="63"/>
      <c r="E65" s="63"/>
      <c r="F65" s="89"/>
      <c r="G65" s="89"/>
      <c r="H65" s="89"/>
      <c r="K65" s="41"/>
    </row>
    <row r="66" spans="3:11" ht="12.75" customHeight="1">
      <c r="C66" s="63" t="s">
        <v>399</v>
      </c>
      <c r="D66" s="104" t="s">
        <v>400</v>
      </c>
      <c r="E66" s="63"/>
      <c r="F66" s="89"/>
      <c r="G66" s="89"/>
      <c r="H66" s="89"/>
      <c r="K66" s="41"/>
    </row>
    <row r="67" spans="3:11" ht="12.75" customHeight="1">
      <c r="C67" s="44" t="s">
        <v>498</v>
      </c>
      <c r="E67" s="63"/>
      <c r="F67" s="89"/>
      <c r="G67" s="89"/>
      <c r="H67" s="89"/>
      <c r="K67" s="41"/>
    </row>
    <row r="68" spans="3:11" ht="12.75" customHeight="1">
      <c r="C68" s="67" t="s">
        <v>470</v>
      </c>
      <c r="D68" s="105">
        <v>1223.692</v>
      </c>
      <c r="E68" s="63"/>
      <c r="F68" s="89"/>
      <c r="G68" s="136"/>
      <c r="H68" s="89"/>
      <c r="K68" s="41"/>
    </row>
    <row r="69" spans="3:11" ht="12.75" customHeight="1">
      <c r="C69" s="67" t="s">
        <v>471</v>
      </c>
      <c r="D69" s="105">
        <v>1021.776</v>
      </c>
      <c r="E69" s="63"/>
      <c r="F69" s="89"/>
      <c r="G69" s="136"/>
      <c r="H69" s="89"/>
      <c r="K69" s="41"/>
    </row>
    <row r="70" spans="3:11" ht="12.75" customHeight="1">
      <c r="C70" s="67" t="s">
        <v>482</v>
      </c>
      <c r="D70" s="105">
        <v>1223.9191</v>
      </c>
      <c r="E70" s="63"/>
      <c r="F70" s="89"/>
      <c r="G70" s="136"/>
      <c r="H70" s="89"/>
      <c r="K70" s="41"/>
    </row>
    <row r="71" spans="3:11" ht="12.75" customHeight="1">
      <c r="C71" s="67" t="s">
        <v>472</v>
      </c>
      <c r="D71" s="105">
        <v>1230.4058</v>
      </c>
      <c r="E71" s="63"/>
      <c r="F71" s="89"/>
      <c r="G71" s="136"/>
      <c r="H71" s="89"/>
      <c r="K71" s="41"/>
    </row>
    <row r="72" spans="3:11" ht="12.75" customHeight="1">
      <c r="C72" s="67" t="s">
        <v>475</v>
      </c>
      <c r="D72" s="105" t="s">
        <v>400</v>
      </c>
      <c r="E72" s="63"/>
      <c r="F72" s="89"/>
      <c r="G72" s="136"/>
      <c r="H72" s="89"/>
      <c r="K72" s="41"/>
    </row>
    <row r="73" spans="3:11" ht="12.75" customHeight="1">
      <c r="C73" s="67" t="s">
        <v>474</v>
      </c>
      <c r="D73" s="105">
        <v>1230.4744</v>
      </c>
      <c r="E73" s="63"/>
      <c r="F73" s="89"/>
      <c r="G73" s="136"/>
      <c r="H73" s="89"/>
      <c r="K73" s="41"/>
    </row>
    <row r="74" spans="3:11" ht="12.75" customHeight="1">
      <c r="C74" s="46" t="s">
        <v>499</v>
      </c>
      <c r="D74" s="45"/>
      <c r="E74" s="63"/>
      <c r="F74" s="89"/>
      <c r="G74" s="89"/>
      <c r="H74" s="89"/>
      <c r="K74" s="41"/>
    </row>
    <row r="75" spans="3:11" ht="12.75" customHeight="1">
      <c r="C75" s="67" t="s">
        <v>470</v>
      </c>
      <c r="D75" s="105">
        <v>1237.6961</v>
      </c>
      <c r="E75" s="107"/>
      <c r="F75" s="108"/>
      <c r="G75" s="89"/>
      <c r="H75" s="89"/>
      <c r="K75" s="41"/>
    </row>
    <row r="76" spans="3:11" ht="12.75" customHeight="1">
      <c r="C76" s="67" t="s">
        <v>471</v>
      </c>
      <c r="D76" s="105">
        <v>1008.4274</v>
      </c>
      <c r="E76" s="108"/>
      <c r="F76" s="108"/>
      <c r="G76" s="89"/>
      <c r="H76" s="89"/>
      <c r="K76" s="41"/>
    </row>
    <row r="77" spans="3:11" ht="12.75" customHeight="1">
      <c r="C77" s="67" t="s">
        <v>482</v>
      </c>
      <c r="D77" s="105">
        <v>1237.926</v>
      </c>
      <c r="E77" s="108"/>
      <c r="F77" s="108"/>
      <c r="G77" s="89"/>
      <c r="H77" s="89"/>
      <c r="K77" s="41"/>
    </row>
    <row r="78" spans="3:11" ht="12.75" customHeight="1">
      <c r="C78" s="67" t="s">
        <v>472</v>
      </c>
      <c r="D78" s="105">
        <v>1245.0154</v>
      </c>
      <c r="E78" s="108"/>
      <c r="F78" s="108"/>
      <c r="G78" s="89"/>
      <c r="H78" s="89"/>
      <c r="K78" s="41"/>
    </row>
    <row r="79" spans="3:11" ht="12.75" customHeight="1">
      <c r="C79" s="67" t="s">
        <v>475</v>
      </c>
      <c r="D79" s="105" t="s">
        <v>400</v>
      </c>
      <c r="E79" s="108"/>
      <c r="F79" s="108"/>
      <c r="G79" s="89"/>
      <c r="H79" s="89"/>
      <c r="K79" s="41"/>
    </row>
    <row r="80" spans="3:11" ht="12.75" customHeight="1">
      <c r="C80" s="67" t="s">
        <v>474</v>
      </c>
      <c r="D80" s="105">
        <v>1245.0683</v>
      </c>
      <c r="E80" s="108"/>
      <c r="F80" s="108"/>
      <c r="G80" s="89"/>
      <c r="H80" s="89"/>
      <c r="K80" s="41"/>
    </row>
    <row r="81" spans="3:11" ht="12.75" customHeight="1">
      <c r="C81" s="63" t="s">
        <v>412</v>
      </c>
      <c r="D81" s="74" t="s">
        <v>400</v>
      </c>
      <c r="E81" s="63"/>
      <c r="F81" s="89"/>
      <c r="G81" s="89"/>
      <c r="H81" s="89"/>
      <c r="K81" s="41"/>
    </row>
    <row r="82" spans="3:11" ht="12.75" customHeight="1">
      <c r="C82" s="63" t="s">
        <v>431</v>
      </c>
      <c r="D82" s="74" t="s">
        <v>400</v>
      </c>
      <c r="E82" s="63"/>
      <c r="F82" s="89"/>
      <c r="G82" s="89"/>
      <c r="H82" s="89"/>
      <c r="K82" s="41"/>
    </row>
    <row r="83" spans="3:11" ht="12.75" customHeight="1">
      <c r="C83" s="63" t="s">
        <v>414</v>
      </c>
      <c r="D83" s="74" t="s">
        <v>400</v>
      </c>
      <c r="E83" s="63"/>
      <c r="F83" s="89"/>
      <c r="G83" s="89"/>
      <c r="H83" s="89"/>
      <c r="K83" s="41"/>
    </row>
    <row r="84" spans="3:11" ht="12.75" customHeight="1">
      <c r="C84" s="63" t="s">
        <v>415</v>
      </c>
      <c r="D84" s="74" t="s">
        <v>515</v>
      </c>
      <c r="E84" s="63"/>
      <c r="F84" s="89"/>
      <c r="G84" s="89"/>
      <c r="H84" s="89"/>
      <c r="K84" s="41"/>
    </row>
    <row r="85" spans="3:11" ht="12.75" customHeight="1">
      <c r="C85" s="63" t="s">
        <v>462</v>
      </c>
      <c r="D85" s="70"/>
      <c r="E85" s="63"/>
      <c r="F85" s="89"/>
      <c r="G85" s="89"/>
      <c r="H85" s="89"/>
      <c r="K85" s="41"/>
    </row>
    <row r="86" spans="3:11" ht="12.75" customHeight="1">
      <c r="C86" s="93" t="s">
        <v>417</v>
      </c>
      <c r="D86" s="110" t="s">
        <v>418</v>
      </c>
      <c r="E86" s="110" t="s">
        <v>419</v>
      </c>
      <c r="F86" s="89"/>
      <c r="G86" s="89"/>
      <c r="H86" s="89"/>
      <c r="K86" s="41"/>
    </row>
    <row r="87" spans="3:11" ht="12.75" customHeight="1">
      <c r="C87" s="118" t="s">
        <v>483</v>
      </c>
      <c r="D87" s="74">
        <v>19.481785</v>
      </c>
      <c r="E87" s="74">
        <v>18.658109</v>
      </c>
      <c r="F87" s="89"/>
      <c r="G87" s="89"/>
      <c r="H87" s="89"/>
      <c r="K87" s="41"/>
    </row>
    <row r="88" spans="3:11" ht="12.75" customHeight="1">
      <c r="C88" s="118" t="s">
        <v>460</v>
      </c>
      <c r="D88" s="74" t="s">
        <v>400</v>
      </c>
      <c r="E88" s="74" t="s">
        <v>400</v>
      </c>
      <c r="F88" s="89"/>
      <c r="G88" s="89"/>
      <c r="H88" s="89"/>
      <c r="K88" s="41"/>
    </row>
    <row r="89" spans="3:11" ht="12.75" customHeight="1">
      <c r="C89" s="111" t="s">
        <v>421</v>
      </c>
      <c r="D89" s="94"/>
      <c r="E89" s="94"/>
      <c r="F89" s="89"/>
      <c r="G89" s="89"/>
      <c r="H89" s="89"/>
      <c r="K89" s="41"/>
    </row>
    <row r="90" spans="3:11" ht="12.75" customHeight="1">
      <c r="C90" s="113" t="s">
        <v>422</v>
      </c>
      <c r="D90" s="112"/>
      <c r="E90" s="112"/>
      <c r="F90" s="89"/>
      <c r="G90" s="89"/>
      <c r="H90" s="89"/>
      <c r="K90" s="41"/>
    </row>
    <row r="91" ht="12.75" customHeight="1">
      <c r="K91" s="41"/>
    </row>
    <row r="92" ht="12.75" customHeight="1">
      <c r="K92" s="41"/>
    </row>
    <row r="93" ht="12.75" customHeight="1">
      <c r="K93" s="41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60.28125" style="0" customWidth="1"/>
    <col min="4" max="4" width="15.57421875" style="0" customWidth="1"/>
    <col min="5" max="5" width="15.57421875" style="35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41" customWidth="1"/>
    <col min="12" max="12" width="15.140625" style="27" customWidth="1"/>
  </cols>
  <sheetData>
    <row r="1" spans="1:8" ht="18.75">
      <c r="A1" s="2"/>
      <c r="B1" s="2"/>
      <c r="C1" s="131" t="s">
        <v>271</v>
      </c>
      <c r="D1" s="131"/>
      <c r="E1" s="131"/>
      <c r="F1" s="131"/>
      <c r="G1" s="131"/>
      <c r="H1" s="31"/>
    </row>
    <row r="2" spans="1:8" ht="12.75">
      <c r="A2" s="3" t="s">
        <v>1</v>
      </c>
      <c r="B2" s="3"/>
      <c r="C2" s="4" t="s">
        <v>2</v>
      </c>
      <c r="D2" s="5"/>
      <c r="E2" s="33"/>
      <c r="F2" s="6"/>
      <c r="G2" s="7"/>
      <c r="H2" s="32"/>
    </row>
    <row r="3" spans="1:8" ht="15.75" customHeight="1">
      <c r="A3" s="8"/>
      <c r="B3" s="8"/>
      <c r="C3" s="9"/>
      <c r="D3" s="3"/>
      <c r="E3" s="3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4" t="s">
        <v>393</v>
      </c>
      <c r="F4" s="12" t="s">
        <v>6</v>
      </c>
      <c r="G4" s="13" t="s">
        <v>7</v>
      </c>
      <c r="H4" s="26" t="s">
        <v>8</v>
      </c>
      <c r="I4" s="28"/>
      <c r="L4" s="3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67</v>
      </c>
      <c r="C9" t="s">
        <v>66</v>
      </c>
      <c r="D9" t="s">
        <v>24</v>
      </c>
      <c r="E9" s="35">
        <v>100000000</v>
      </c>
      <c r="F9" s="14">
        <v>983.866</v>
      </c>
      <c r="G9" s="15">
        <v>0.2371</v>
      </c>
      <c r="H9" s="16">
        <v>41799</v>
      </c>
    </row>
    <row r="10" spans="1:11" ht="12.75" customHeight="1">
      <c r="A10">
        <v>2</v>
      </c>
      <c r="B10" t="s">
        <v>34</v>
      </c>
      <c r="C10" t="s">
        <v>33</v>
      </c>
      <c r="D10" t="s">
        <v>21</v>
      </c>
      <c r="E10" s="35">
        <v>35000000</v>
      </c>
      <c r="F10" s="14">
        <v>349.75675</v>
      </c>
      <c r="G10" s="15">
        <v>0.0843</v>
      </c>
      <c r="H10" s="16">
        <v>41732</v>
      </c>
      <c r="J10" s="17" t="s">
        <v>16</v>
      </c>
      <c r="K10" s="42" t="s">
        <v>17</v>
      </c>
    </row>
    <row r="11" spans="1:11" ht="12.75" customHeight="1">
      <c r="A11">
        <v>3</v>
      </c>
      <c r="B11" t="s">
        <v>272</v>
      </c>
      <c r="C11" t="s">
        <v>105</v>
      </c>
      <c r="D11" t="s">
        <v>21</v>
      </c>
      <c r="E11" s="35">
        <v>20000000</v>
      </c>
      <c r="F11" s="14">
        <v>197.8508</v>
      </c>
      <c r="G11" s="15">
        <v>0.04769999999999999</v>
      </c>
      <c r="H11" s="16">
        <v>41772</v>
      </c>
      <c r="J11" s="15" t="s">
        <v>209</v>
      </c>
      <c r="K11" s="41">
        <v>0.5305</v>
      </c>
    </row>
    <row r="12" spans="3:11" ht="12.75" customHeight="1">
      <c r="C12" s="18" t="s">
        <v>42</v>
      </c>
      <c r="D12" s="18"/>
      <c r="E12" s="36"/>
      <c r="F12" s="19">
        <f>SUM(F9:F11)</f>
        <v>1531.47355</v>
      </c>
      <c r="G12" s="20">
        <f>SUM(G9:G11)</f>
        <v>0.3691</v>
      </c>
      <c r="H12" s="21"/>
      <c r="I12" s="29"/>
      <c r="J12" s="15" t="s">
        <v>24</v>
      </c>
      <c r="K12" s="41">
        <v>0.2371</v>
      </c>
    </row>
    <row r="13" spans="6:11" ht="12.75" customHeight="1">
      <c r="F13" s="14"/>
      <c r="G13" s="15"/>
      <c r="H13" s="16"/>
      <c r="J13" s="15" t="s">
        <v>21</v>
      </c>
      <c r="K13" s="41">
        <v>0.132</v>
      </c>
    </row>
    <row r="14" spans="3:11" ht="12.75" customHeight="1">
      <c r="C14" s="1" t="s">
        <v>212</v>
      </c>
      <c r="F14" s="14"/>
      <c r="G14" s="15"/>
      <c r="H14" s="16"/>
      <c r="J14" s="15" t="s">
        <v>73</v>
      </c>
      <c r="K14" s="41">
        <v>0.0601</v>
      </c>
    </row>
    <row r="15" spans="1:11" ht="12.75" customHeight="1">
      <c r="A15">
        <v>4</v>
      </c>
      <c r="B15" t="s">
        <v>214</v>
      </c>
      <c r="C15" t="s">
        <v>213</v>
      </c>
      <c r="D15" t="s">
        <v>209</v>
      </c>
      <c r="E15" s="35">
        <v>25000000</v>
      </c>
      <c r="F15" s="14">
        <v>246.283</v>
      </c>
      <c r="G15" s="15">
        <v>0.0593</v>
      </c>
      <c r="H15" s="16">
        <v>41795</v>
      </c>
      <c r="J15" s="15" t="s">
        <v>26</v>
      </c>
      <c r="K15" s="41">
        <v>0.0403</v>
      </c>
    </row>
    <row r="16" spans="3:10" ht="12.75" customHeight="1">
      <c r="C16" s="18" t="s">
        <v>42</v>
      </c>
      <c r="D16" s="18"/>
      <c r="E16" s="36"/>
      <c r="F16" s="19">
        <f>SUM(F15:F15)</f>
        <v>246.283</v>
      </c>
      <c r="G16" s="20">
        <f>SUM(G15:G15)</f>
        <v>0.0593</v>
      </c>
      <c r="H16" s="21"/>
      <c r="I16" s="29"/>
      <c r="J16" s="15"/>
    </row>
    <row r="17" spans="6:8" ht="12.75" customHeight="1">
      <c r="F17" s="14"/>
      <c r="G17" s="15"/>
      <c r="H17" s="16"/>
    </row>
    <row r="18" spans="3:8" ht="12.75" customHeight="1">
      <c r="C18" s="1" t="s">
        <v>273</v>
      </c>
      <c r="F18" s="14"/>
      <c r="G18" s="15"/>
      <c r="H18" s="16"/>
    </row>
    <row r="19" spans="1:8" ht="12.75" customHeight="1">
      <c r="A19">
        <v>5</v>
      </c>
      <c r="B19" t="s">
        <v>275</v>
      </c>
      <c r="C19" t="s">
        <v>274</v>
      </c>
      <c r="D19" t="s">
        <v>209</v>
      </c>
      <c r="E19" s="35">
        <v>100000000</v>
      </c>
      <c r="F19" s="14">
        <v>1001.499</v>
      </c>
      <c r="G19" s="15">
        <v>0.2413</v>
      </c>
      <c r="H19" s="16">
        <v>45255</v>
      </c>
    </row>
    <row r="20" spans="1:8" ht="12.75" customHeight="1">
      <c r="A20">
        <v>6</v>
      </c>
      <c r="B20" t="s">
        <v>277</v>
      </c>
      <c r="C20" t="s">
        <v>276</v>
      </c>
      <c r="D20" t="s">
        <v>209</v>
      </c>
      <c r="E20" s="35">
        <v>100000000</v>
      </c>
      <c r="F20" s="14">
        <v>954.285</v>
      </c>
      <c r="G20" s="15">
        <v>0.2299</v>
      </c>
      <c r="H20" s="16">
        <v>44175</v>
      </c>
    </row>
    <row r="21" spans="3:9" ht="12.75" customHeight="1">
      <c r="C21" s="18" t="s">
        <v>42</v>
      </c>
      <c r="D21" s="18"/>
      <c r="E21" s="36"/>
      <c r="F21" s="19">
        <f>SUM(F19:F20)</f>
        <v>1955.784</v>
      </c>
      <c r="G21" s="20">
        <f>SUM(G19:G20)</f>
        <v>0.47119999999999995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82</v>
      </c>
      <c r="F23" s="14"/>
      <c r="G23" s="15"/>
      <c r="H23" s="16"/>
    </row>
    <row r="24" spans="3:8" ht="12.75" customHeight="1">
      <c r="C24" s="1" t="s">
        <v>83</v>
      </c>
      <c r="F24" s="14"/>
      <c r="G24" s="15"/>
      <c r="H24" s="16"/>
    </row>
    <row r="25" spans="1:8" ht="12.75" customHeight="1">
      <c r="A25">
        <v>7</v>
      </c>
      <c r="B25" t="s">
        <v>207</v>
      </c>
      <c r="C25" t="s">
        <v>197</v>
      </c>
      <c r="D25" t="s">
        <v>73</v>
      </c>
      <c r="E25" s="35">
        <v>25000000</v>
      </c>
      <c r="F25" s="14">
        <v>249.4185</v>
      </c>
      <c r="G25" s="15">
        <v>0.0601</v>
      </c>
      <c r="H25" s="16">
        <v>43487</v>
      </c>
    </row>
    <row r="26" spans="3:9" ht="12.75" customHeight="1">
      <c r="C26" s="18" t="s">
        <v>42</v>
      </c>
      <c r="D26" s="18"/>
      <c r="E26" s="36"/>
      <c r="F26" s="19">
        <f>SUM(F25:F25)</f>
        <v>249.4185</v>
      </c>
      <c r="G26" s="20">
        <f>SUM(G25:G25)</f>
        <v>0.0601</v>
      </c>
      <c r="H26" s="21"/>
      <c r="I26" s="29"/>
    </row>
    <row r="27" spans="6:8" ht="12.75" customHeight="1">
      <c r="F27" s="14"/>
      <c r="G27" s="15"/>
      <c r="H27" s="16"/>
    </row>
    <row r="28" spans="3:8" ht="12.75" customHeight="1">
      <c r="C28" s="1" t="s">
        <v>60</v>
      </c>
      <c r="F28" s="14">
        <v>425.506411</v>
      </c>
      <c r="G28" s="15">
        <v>0.1025</v>
      </c>
      <c r="H28" s="16"/>
    </row>
    <row r="29" spans="3:9" ht="12.75" customHeight="1">
      <c r="C29" s="18" t="s">
        <v>42</v>
      </c>
      <c r="D29" s="18"/>
      <c r="E29" s="36"/>
      <c r="F29" s="19">
        <f>SUM(F28:F28)</f>
        <v>425.506411</v>
      </c>
      <c r="G29" s="20">
        <f>SUM(G28:G28)</f>
        <v>0.1025</v>
      </c>
      <c r="H29" s="21"/>
      <c r="I29" s="29"/>
    </row>
    <row r="30" spans="6:8" ht="12.75" customHeight="1">
      <c r="F30" s="14"/>
      <c r="G30" s="15"/>
      <c r="H30" s="16"/>
    </row>
    <row r="31" spans="3:8" ht="12.75" customHeight="1">
      <c r="C31" s="1" t="s">
        <v>61</v>
      </c>
      <c r="F31" s="14"/>
      <c r="G31" s="15"/>
      <c r="H31" s="16"/>
    </row>
    <row r="32" spans="3:8" ht="12.75" customHeight="1">
      <c r="C32" s="1" t="s">
        <v>62</v>
      </c>
      <c r="F32" s="14">
        <v>-258.295386</v>
      </c>
      <c r="G32" s="15">
        <v>-0.0622</v>
      </c>
      <c r="H32" s="16"/>
    </row>
    <row r="33" spans="3:9" ht="12.75" customHeight="1">
      <c r="C33" s="18" t="s">
        <v>42</v>
      </c>
      <c r="D33" s="18"/>
      <c r="E33" s="36"/>
      <c r="F33" s="19">
        <f>SUM(F32:F32)</f>
        <v>-258.295386</v>
      </c>
      <c r="G33" s="20">
        <f>SUM(G32:G32)</f>
        <v>-0.0622</v>
      </c>
      <c r="H33" s="21"/>
      <c r="I33" s="29"/>
    </row>
    <row r="34" spans="3:9" ht="12.75" customHeight="1">
      <c r="C34" s="22" t="s">
        <v>63</v>
      </c>
      <c r="D34" s="22"/>
      <c r="E34" s="37"/>
      <c r="F34" s="23">
        <f>SUM(F12,F16,F21,F26,F29,F33)</f>
        <v>4150.170075</v>
      </c>
      <c r="G34" s="24">
        <f>SUM(G12,G16,G21,G26,G29,G33)</f>
        <v>1</v>
      </c>
      <c r="H34" s="25"/>
      <c r="I34" s="30"/>
    </row>
    <row r="35" ht="12.75" customHeight="1"/>
    <row r="36" ht="12.75" customHeight="1">
      <c r="C36" s="1" t="s">
        <v>394</v>
      </c>
    </row>
    <row r="37" ht="12.75" customHeight="1">
      <c r="C37" s="1" t="s">
        <v>395</v>
      </c>
    </row>
    <row r="38" ht="12.75" customHeight="1">
      <c r="C38" s="1"/>
    </row>
    <row r="39" ht="12.75" customHeight="1"/>
    <row r="40" spans="3:8" ht="12.75" customHeight="1">
      <c r="C40" s="63" t="s">
        <v>398</v>
      </c>
      <c r="D40" s="63"/>
      <c r="E40" s="63"/>
      <c r="F40" s="89"/>
      <c r="G40" s="89"/>
      <c r="H40" s="89"/>
    </row>
    <row r="41" spans="3:8" ht="12.75" customHeight="1">
      <c r="C41" s="63" t="s">
        <v>399</v>
      </c>
      <c r="D41" s="104" t="s">
        <v>400</v>
      </c>
      <c r="E41" s="63"/>
      <c r="F41" s="89"/>
      <c r="G41" s="89"/>
      <c r="H41" s="89"/>
    </row>
    <row r="42" spans="3:8" ht="12.75" customHeight="1">
      <c r="C42" s="44" t="s">
        <v>498</v>
      </c>
      <c r="D42" s="63"/>
      <c r="E42" s="63"/>
      <c r="F42" s="89"/>
      <c r="G42" s="89"/>
      <c r="H42" s="89"/>
    </row>
    <row r="43" spans="3:8" ht="12.75" customHeight="1">
      <c r="C43" s="67" t="s">
        <v>401</v>
      </c>
      <c r="D43" s="133">
        <v>1136.4638</v>
      </c>
      <c r="E43" s="63"/>
      <c r="F43" s="89"/>
      <c r="G43" s="136"/>
      <c r="H43" s="89"/>
    </row>
    <row r="44" spans="3:8" ht="12.75" customHeight="1">
      <c r="C44" s="67" t="s">
        <v>405</v>
      </c>
      <c r="D44" s="133">
        <v>986.2728</v>
      </c>
      <c r="E44" s="63"/>
      <c r="F44" s="89"/>
      <c r="G44" s="136"/>
      <c r="H44" s="89"/>
    </row>
    <row r="45" spans="3:8" ht="12.75" customHeight="1">
      <c r="C45" s="67" t="s">
        <v>463</v>
      </c>
      <c r="D45" s="133">
        <v>998.1462</v>
      </c>
      <c r="E45" s="63"/>
      <c r="F45" s="89"/>
      <c r="G45" s="136"/>
      <c r="H45" s="89"/>
    </row>
    <row r="46" spans="3:8" ht="12.75" customHeight="1">
      <c r="C46" s="67" t="s">
        <v>464</v>
      </c>
      <c r="D46" s="133">
        <v>1136.8261</v>
      </c>
      <c r="E46" s="63"/>
      <c r="F46" s="89"/>
      <c r="G46" s="136"/>
      <c r="H46" s="89"/>
    </row>
    <row r="47" spans="3:8" ht="12.75" customHeight="1">
      <c r="C47" s="67" t="s">
        <v>407</v>
      </c>
      <c r="D47" s="133">
        <v>1143.1077</v>
      </c>
      <c r="E47" s="63"/>
      <c r="F47" s="89"/>
      <c r="G47" s="136"/>
      <c r="H47" s="89"/>
    </row>
    <row r="48" spans="3:8" ht="12.75" customHeight="1">
      <c r="C48" s="67" t="s">
        <v>410</v>
      </c>
      <c r="D48" s="133">
        <v>995.6837</v>
      </c>
      <c r="E48" s="63"/>
      <c r="F48" s="89"/>
      <c r="G48" s="136"/>
      <c r="H48" s="89"/>
    </row>
    <row r="49" spans="3:8" ht="12.75" customHeight="1">
      <c r="C49" s="67" t="s">
        <v>466</v>
      </c>
      <c r="D49" s="74" t="s">
        <v>400</v>
      </c>
      <c r="E49" s="63"/>
      <c r="F49" s="89"/>
      <c r="G49" s="136"/>
      <c r="H49" s="89"/>
    </row>
    <row r="50" spans="3:8" ht="12.75" customHeight="1">
      <c r="C50" s="67" t="s">
        <v>430</v>
      </c>
      <c r="D50" s="133">
        <v>1143.1777</v>
      </c>
      <c r="E50" s="63"/>
      <c r="F50" s="89"/>
      <c r="G50" s="136"/>
      <c r="H50" s="89"/>
    </row>
    <row r="51" spans="3:8" ht="12.75" customHeight="1">
      <c r="C51" s="46" t="s">
        <v>499</v>
      </c>
      <c r="D51" s="45"/>
      <c r="E51" s="63"/>
      <c r="F51" s="89"/>
      <c r="G51" s="89"/>
      <c r="H51" s="89"/>
    </row>
    <row r="52" spans="3:8" ht="12.75" customHeight="1">
      <c r="C52" s="67" t="s">
        <v>401</v>
      </c>
      <c r="D52" s="133">
        <v>1147.2371</v>
      </c>
      <c r="E52" s="63"/>
      <c r="F52" s="89"/>
      <c r="G52" s="89"/>
      <c r="H52" s="89"/>
    </row>
    <row r="53" spans="3:8" ht="12.75" customHeight="1">
      <c r="C53" s="67" t="s">
        <v>405</v>
      </c>
      <c r="D53" s="133">
        <v>995.6222</v>
      </c>
      <c r="E53" s="63"/>
      <c r="F53" s="89"/>
      <c r="G53" s="89"/>
      <c r="H53" s="89"/>
    </row>
    <row r="54" spans="3:8" ht="12.75" customHeight="1">
      <c r="C54" s="67" t="s">
        <v>463</v>
      </c>
      <c r="D54" s="133">
        <v>1005.1047</v>
      </c>
      <c r="E54" s="63"/>
      <c r="F54" s="89"/>
      <c r="G54" s="89"/>
      <c r="H54" s="89"/>
    </row>
    <row r="55" spans="3:8" ht="12.75" customHeight="1">
      <c r="C55" s="67" t="s">
        <v>464</v>
      </c>
      <c r="D55" s="133">
        <v>1147.5995</v>
      </c>
      <c r="E55" s="63"/>
      <c r="F55" s="89"/>
      <c r="G55" s="89"/>
      <c r="H55" s="89"/>
    </row>
    <row r="56" spans="3:8" ht="12.75" customHeight="1">
      <c r="C56" s="67" t="s">
        <v>407</v>
      </c>
      <c r="D56" s="133">
        <v>1154.4618</v>
      </c>
      <c r="E56" s="63"/>
      <c r="F56" s="89"/>
      <c r="G56" s="89"/>
      <c r="H56" s="89"/>
    </row>
    <row r="57" spans="3:8" ht="12.75" customHeight="1">
      <c r="C57" s="67" t="s">
        <v>410</v>
      </c>
      <c r="D57" s="133">
        <v>1005.541</v>
      </c>
      <c r="E57" s="63"/>
      <c r="F57" s="89"/>
      <c r="G57" s="89"/>
      <c r="H57" s="89"/>
    </row>
    <row r="58" spans="3:8" ht="12.75" customHeight="1">
      <c r="C58" s="67" t="s">
        <v>466</v>
      </c>
      <c r="D58" s="140" t="s">
        <v>400</v>
      </c>
      <c r="E58" s="63"/>
      <c r="F58" s="89"/>
      <c r="G58" s="89"/>
      <c r="H58" s="89"/>
    </row>
    <row r="59" spans="3:8" ht="12.75" customHeight="1">
      <c r="C59" s="67" t="s">
        <v>430</v>
      </c>
      <c r="D59" s="133">
        <v>1154.568</v>
      </c>
      <c r="E59" s="63"/>
      <c r="F59" s="89"/>
      <c r="G59" s="89"/>
      <c r="H59" s="89"/>
    </row>
    <row r="60" spans="3:8" ht="12.75" customHeight="1">
      <c r="C60" s="63" t="s">
        <v>412</v>
      </c>
      <c r="D60" s="74" t="s">
        <v>400</v>
      </c>
      <c r="E60" s="63"/>
      <c r="F60" s="89"/>
      <c r="G60" s="89"/>
      <c r="H60" s="89"/>
    </row>
    <row r="61" spans="3:8" ht="12.75">
      <c r="C61" s="63" t="s">
        <v>431</v>
      </c>
      <c r="D61" s="74" t="s">
        <v>400</v>
      </c>
      <c r="E61" s="63"/>
      <c r="F61" s="89"/>
      <c r="G61" s="89"/>
      <c r="H61" s="89"/>
    </row>
    <row r="62" spans="3:8" ht="12.75">
      <c r="C62" s="63" t="s">
        <v>414</v>
      </c>
      <c r="D62" s="74" t="s">
        <v>400</v>
      </c>
      <c r="E62" s="63"/>
      <c r="F62" s="89"/>
      <c r="G62" s="89"/>
      <c r="H62" s="89"/>
    </row>
    <row r="63" spans="3:8" ht="12.75">
      <c r="C63" s="63" t="s">
        <v>415</v>
      </c>
      <c r="D63" s="74" t="s">
        <v>516</v>
      </c>
      <c r="E63" s="63"/>
      <c r="F63" s="89"/>
      <c r="G63" s="89"/>
      <c r="H63" s="89"/>
    </row>
    <row r="64" spans="3:8" ht="12.75">
      <c r="C64" s="63" t="s">
        <v>484</v>
      </c>
      <c r="D64" s="70"/>
      <c r="E64" s="63"/>
      <c r="F64" s="89"/>
      <c r="G64" s="89"/>
      <c r="H64" s="89"/>
    </row>
    <row r="65" spans="3:8" ht="12.75">
      <c r="C65" s="93" t="s">
        <v>417</v>
      </c>
      <c r="D65" s="110" t="s">
        <v>418</v>
      </c>
      <c r="E65" s="110" t="s">
        <v>419</v>
      </c>
      <c r="F65" s="89"/>
      <c r="G65" s="89"/>
      <c r="H65" s="89"/>
    </row>
    <row r="66" spans="3:8" ht="12.75">
      <c r="C66" s="67" t="s">
        <v>479</v>
      </c>
      <c r="D66" s="74" t="s">
        <v>400</v>
      </c>
      <c r="E66" s="74" t="s">
        <v>400</v>
      </c>
      <c r="F66" s="89"/>
      <c r="G66" s="89"/>
      <c r="H66" s="89"/>
    </row>
    <row r="67" spans="3:8" ht="12.75">
      <c r="C67" s="67" t="s">
        <v>485</v>
      </c>
      <c r="D67" s="74">
        <v>1.948178</v>
      </c>
      <c r="E67" s="74">
        <v>1.865811</v>
      </c>
      <c r="F67" s="89"/>
      <c r="G67" s="89"/>
      <c r="H67" s="89"/>
    </row>
    <row r="68" spans="3:8" ht="12.75">
      <c r="C68" s="67" t="s">
        <v>481</v>
      </c>
      <c r="D68" s="74" t="s">
        <v>400</v>
      </c>
      <c r="E68" s="74" t="s">
        <v>400</v>
      </c>
      <c r="F68" s="89"/>
      <c r="G68" s="89"/>
      <c r="H68" s="89"/>
    </row>
    <row r="69" spans="3:8" ht="12.75">
      <c r="C69" s="67" t="s">
        <v>486</v>
      </c>
      <c r="D69" s="74" t="s">
        <v>400</v>
      </c>
      <c r="E69" s="74" t="s">
        <v>400</v>
      </c>
      <c r="F69" s="89"/>
      <c r="G69" s="89"/>
      <c r="H69" s="89"/>
    </row>
    <row r="70" spans="3:8" ht="12.75">
      <c r="C70" s="111" t="s">
        <v>421</v>
      </c>
      <c r="D70" s="94"/>
      <c r="E70" s="94"/>
      <c r="F70" s="89"/>
      <c r="G70" s="89"/>
      <c r="H70" s="89"/>
    </row>
    <row r="71" spans="3:8" ht="12.75">
      <c r="C71" s="113" t="s">
        <v>422</v>
      </c>
      <c r="D71" s="112"/>
      <c r="E71" s="112"/>
      <c r="F71" s="89"/>
      <c r="G71" s="89"/>
      <c r="H71" s="89"/>
    </row>
    <row r="73" ht="12.75">
      <c r="K7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x183472</cp:lastModifiedBy>
  <dcterms:created xsi:type="dcterms:W3CDTF">2011-07-16T04:33:57Z</dcterms:created>
  <dcterms:modified xsi:type="dcterms:W3CDTF">2014-04-09T14:24:54Z</dcterms:modified>
  <cp:category/>
  <cp:version/>
  <cp:contentType/>
  <cp:contentStatus/>
</cp:coreProperties>
</file>