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5480" windowHeight="11640" tabRatio="807" activeTab="3"/>
  </bookViews>
  <sheets>
    <sheet name="LIQUID" sheetId="1" r:id="rId1"/>
    <sheet name="ULTRA" sheetId="2" r:id="rId2"/>
    <sheet name="Equity" sheetId="3" r:id="rId3"/>
    <sheet name="DYNAMIC" sheetId="4" r:id="rId4"/>
    <sheet name="STF" sheetId="5" r:id="rId5"/>
    <sheet name="MIF" sheetId="6" r:id="rId6"/>
    <sheet name="TREASURY" sheetId="7" r:id="rId7"/>
    <sheet name="COF" sheetId="8" r:id="rId8"/>
    <sheet name="DBF" sheetId="9" r:id="rId9"/>
    <sheet name="STFRF" sheetId="10" r:id="rId10"/>
    <sheet name="Div per Unit" sheetId="11" state="hidden" r:id="rId11"/>
  </sheets>
  <definedNames>
    <definedName name="_xlnm.Print_Area" localSheetId="7">'COF'!$B$1:$G$68</definedName>
    <definedName name="_xlnm.Print_Area" localSheetId="8">'DBF'!$B$1:$G$55</definedName>
    <definedName name="_xlnm.Print_Area" localSheetId="3">'DYNAMIC'!$B$1:$G$80</definedName>
    <definedName name="_xlnm.Print_Area" localSheetId="2">'Equity'!$B$1:$G$94</definedName>
    <definedName name="_xlnm.Print_Area" localSheetId="0">'LIQUID'!$B$1:$G$85</definedName>
    <definedName name="_xlnm.Print_Area" localSheetId="5">'MIF'!$B$1:$G$87</definedName>
    <definedName name="_xlnm.Print_Area" localSheetId="4">'STF'!$B$1:$G$68</definedName>
    <definedName name="_xlnm.Print_Area" localSheetId="9">'STFRF'!$B$1:$G$62</definedName>
    <definedName name="_xlnm.Print_Area" localSheetId="6">'TREASURY'!$B$1:$F$60</definedName>
    <definedName name="_xlnm.Print_Area" localSheetId="1">'ULTRA'!$B$1:$G$70</definedName>
  </definedNames>
  <calcPr fullCalcOnLoad="1"/>
</workbook>
</file>

<file path=xl/sharedStrings.xml><?xml version="1.0" encoding="utf-8"?>
<sst xmlns="http://schemas.openxmlformats.org/spreadsheetml/2006/main" count="2193" uniqueCount="504">
  <si>
    <t>Rating</t>
  </si>
  <si>
    <t>% to Net Assets</t>
  </si>
  <si>
    <t>DEBT INSTRUMENTS</t>
  </si>
  <si>
    <t>Total</t>
  </si>
  <si>
    <t>Cash &amp; Cash Equivalent</t>
  </si>
  <si>
    <t>Quantity</t>
  </si>
  <si>
    <t>Notes:</t>
  </si>
  <si>
    <t>4.   Exposure to derivative instrument at the end of the half-year period</t>
  </si>
  <si>
    <t>5.   Investment in foreign securities/ADRs/GDRs at the end of the half-year period</t>
  </si>
  <si>
    <t>Nil</t>
  </si>
  <si>
    <t>MONEY MARKET INSTRUMENTS</t>
  </si>
  <si>
    <t>Individual &amp; HUF</t>
  </si>
  <si>
    <t>Others</t>
  </si>
  <si>
    <t>(An Open ended Liquid Scheme)</t>
  </si>
  <si>
    <t>Name of the Instrument</t>
  </si>
  <si>
    <t>** Thinly traded/Non traded securities</t>
  </si>
  <si>
    <t>Net Receivables/(Payables)</t>
  </si>
  <si>
    <t>Commercial Paper</t>
  </si>
  <si>
    <t>Certificate of Deposit</t>
  </si>
  <si>
    <t xml:space="preserve">1.   Total Non Performing Assets provided for </t>
  </si>
  <si>
    <t>Listed/awaiting listing on the stock exchanges</t>
  </si>
  <si>
    <t>Plan/Option Name</t>
  </si>
  <si>
    <t>Pramerica Mutual Fund</t>
  </si>
  <si>
    <t xml:space="preserve">             Growth Option</t>
  </si>
  <si>
    <t xml:space="preserve">             Daily Dividend Option</t>
  </si>
  <si>
    <t>Weekly Dividend Option</t>
  </si>
  <si>
    <t xml:space="preserve">             Weekly Dividend Option</t>
  </si>
  <si>
    <t xml:space="preserve">             Fortnightly Dividend Option</t>
  </si>
  <si>
    <t>Monthly Dividend Option</t>
  </si>
  <si>
    <t xml:space="preserve">             Monthly Dividend Option</t>
  </si>
  <si>
    <t>Daily Dividend Option</t>
  </si>
  <si>
    <t>Fortnightly Dividend Option</t>
  </si>
  <si>
    <t>$ Launched/allotment date during the current period and hence no NAV for the beginning of the period.</t>
  </si>
  <si>
    <t>(An Open ended Debt Scheme)</t>
  </si>
  <si>
    <t>6.   Investment in short term deposit at the end of the half-year period</t>
  </si>
  <si>
    <t>7.   Average Portfolio Maturity</t>
  </si>
  <si>
    <t>8.   Total Dividend (net) declared during the half-year period - (Dividend Option - Daily, Weekly, Fortnightly and Monthly)</t>
  </si>
  <si>
    <t>(An Open ended Equity Scheme)</t>
  </si>
  <si>
    <t>Industry/Rating</t>
  </si>
  <si>
    <t>EQUITY &amp; EQUITY RELATED INSTRUMENTS</t>
  </si>
  <si>
    <t>1.   Total Non Performing Assets provided for</t>
  </si>
  <si>
    <t>7.   Portfolio Turnover Ratio</t>
  </si>
  <si>
    <t>Dividends are declared on face value of  Rs. 10 per unit.  After distribution of dividend,  the NAV falls to the extent of dividend and statutory levy (if applicable).</t>
  </si>
  <si>
    <t>Quarterly Dividend Option</t>
  </si>
  <si>
    <t xml:space="preserve">             Dividend Option</t>
  </si>
  <si>
    <t>Dividend Option</t>
  </si>
  <si>
    <t xml:space="preserve">            Growth Option</t>
  </si>
  <si>
    <t>Auto</t>
  </si>
  <si>
    <t>Finance</t>
  </si>
  <si>
    <t>Non - Ferrous Metals</t>
  </si>
  <si>
    <t>Banks</t>
  </si>
  <si>
    <t>Consumer Non Durables</t>
  </si>
  <si>
    <t>Media &amp; Entertainment</t>
  </si>
  <si>
    <t>Pharmaceuticals</t>
  </si>
  <si>
    <t>Oil</t>
  </si>
  <si>
    <t>Software</t>
  </si>
  <si>
    <t>Cement</t>
  </si>
  <si>
    <t>Ferrous Metals</t>
  </si>
  <si>
    <t>Petroleum Products</t>
  </si>
  <si>
    <t>Telecom - Services</t>
  </si>
  <si>
    <t>Construction Project</t>
  </si>
  <si>
    <t>Non Convertible Debentures</t>
  </si>
  <si>
    <t>Transportation</t>
  </si>
  <si>
    <t>Power</t>
  </si>
  <si>
    <t>Dividends are declared on face value of Rs. 1000 per unit. After distribution of dividend, the NAV falls to the extent of dividend and statutory levy (if applicable).</t>
  </si>
  <si>
    <t>8.   Total Dividend (net) declared during the half-year period - (Dividend Option)</t>
  </si>
  <si>
    <t>(An Open ended Income Scheme)</t>
  </si>
  <si>
    <t xml:space="preserve">             Quarterly Dividend Option</t>
  </si>
  <si>
    <t>8.   Total Dividend (net) declared during the half-year period - (Monthly Dividend Option)</t>
  </si>
  <si>
    <t>9. Total Exposure to illiquid securities is 0.00% of the portfolio, i.e. Rs.0.00 lakh</t>
  </si>
  <si>
    <t>8.   Total Dividend (net) declared during the half-year period - (Dividend Option - Weekly, Fortnightly, Monthly and Quarterly)</t>
  </si>
  <si>
    <t>(An Open ended Dynamic Asset Scheme)</t>
  </si>
  <si>
    <t xml:space="preserve">            Dividend Option</t>
  </si>
  <si>
    <t>Mapping</t>
  </si>
  <si>
    <t>Units</t>
  </si>
  <si>
    <t>YC01</t>
  </si>
  <si>
    <t>YC02</t>
  </si>
  <si>
    <t>YC03</t>
  </si>
  <si>
    <t>YC04</t>
  </si>
  <si>
    <t>YC05</t>
  </si>
  <si>
    <t>DDI</t>
  </si>
  <si>
    <t>FD</t>
  </si>
  <si>
    <t>GR</t>
  </si>
  <si>
    <t>MD</t>
  </si>
  <si>
    <t>WD</t>
  </si>
  <si>
    <t>DI</t>
  </si>
  <si>
    <t>QD</t>
  </si>
  <si>
    <t>YC06</t>
  </si>
  <si>
    <t>YC08</t>
  </si>
  <si>
    <t>Scheme Code</t>
  </si>
  <si>
    <t>Scheme</t>
  </si>
  <si>
    <t>Pln</t>
  </si>
  <si>
    <t>RecordDate</t>
  </si>
  <si>
    <t>ReinvestmentDate</t>
  </si>
  <si>
    <t>Div Rate</t>
  </si>
  <si>
    <t>DivPercentage</t>
  </si>
  <si>
    <t>ExDivNav</t>
  </si>
  <si>
    <t>Classification</t>
  </si>
  <si>
    <t>Dividend Amt</t>
  </si>
  <si>
    <t>Gross Rate</t>
  </si>
  <si>
    <t>Liquid</t>
  </si>
  <si>
    <t xml:space="preserve">Individuals &amp; HUF </t>
  </si>
  <si>
    <r>
      <t>3.   NAV at the end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 ##</t>
    </r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</si>
  <si>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 $</t>
    </r>
  </si>
  <si>
    <t>State Bank of India</t>
  </si>
  <si>
    <t>ICICI Bank Ltd.</t>
  </si>
  <si>
    <t>Reliance Industries Ltd.</t>
  </si>
  <si>
    <t>HDFC Bank Ltd.</t>
  </si>
  <si>
    <t>Bharti Airtel Ltd.</t>
  </si>
  <si>
    <t>Larsen &amp; Toubro Ltd.</t>
  </si>
  <si>
    <t>Tata Consultancy Services Ltd.</t>
  </si>
  <si>
    <t>Mahindra &amp; Mahindra Ltd.</t>
  </si>
  <si>
    <t>Axis Bank Ltd.</t>
  </si>
  <si>
    <t>Tata Steel Ltd.</t>
  </si>
  <si>
    <t>Cadila Healthcare Ltd.</t>
  </si>
  <si>
    <t>Hindalco Industries Ltd.</t>
  </si>
  <si>
    <t>Tata Motors Ltd.</t>
  </si>
  <si>
    <t>Cipla Ltd.</t>
  </si>
  <si>
    <t>Bajaj Auto Ltd.</t>
  </si>
  <si>
    <t>Power Grid Corporation of India Ltd.</t>
  </si>
  <si>
    <t>Term Deposits</t>
  </si>
  <si>
    <t>Bank of Baroda</t>
  </si>
  <si>
    <t>Aditya Birla Nuvo Ltd.</t>
  </si>
  <si>
    <t>Kotak Mahindra Bank Ltd.</t>
  </si>
  <si>
    <t>Lupin Ltd.</t>
  </si>
  <si>
    <t>Multi Commodity Exchange of India Ltd.</t>
  </si>
  <si>
    <t>NTPC Ltd.</t>
  </si>
  <si>
    <t>Financial Technologies (India) Ltd.</t>
  </si>
  <si>
    <t>Reliance Infrastructure Ltd.</t>
  </si>
  <si>
    <t>8.   Total Dividend (net) declared during the half-year period - (Dividend Option -Quarterly and Monthly)</t>
  </si>
  <si>
    <t>Cairn India Ltd.</t>
  </si>
  <si>
    <t>Housing Development Finance Corporation Ltd.</t>
  </si>
  <si>
    <t>Zee Entertainment Enterprises Ltd.</t>
  </si>
  <si>
    <t>LFDD</t>
  </si>
  <si>
    <t>LFWD</t>
  </si>
  <si>
    <t>LFFD</t>
  </si>
  <si>
    <t>LFMD</t>
  </si>
  <si>
    <t>USDD</t>
  </si>
  <si>
    <t>USWD</t>
  </si>
  <si>
    <t>USFD</t>
  </si>
  <si>
    <t>USMD</t>
  </si>
  <si>
    <t>STFD</t>
  </si>
  <si>
    <t>STMD</t>
  </si>
  <si>
    <t>STQD</t>
  </si>
  <si>
    <t>STWD</t>
  </si>
  <si>
    <t>TADD</t>
  </si>
  <si>
    <t>TAFD</t>
  </si>
  <si>
    <t>TAMD</t>
  </si>
  <si>
    <t>TAWD</t>
  </si>
  <si>
    <t>BFMD</t>
  </si>
  <si>
    <t>BFQD</t>
  </si>
  <si>
    <t>FFDD</t>
  </si>
  <si>
    <t>FFMD</t>
  </si>
  <si>
    <t>FFWD</t>
  </si>
  <si>
    <t>6.   Investment in short term deposit at the end of the half-year period (In Lacs)</t>
  </si>
  <si>
    <t>Rural Electrification Corporation Ltd.</t>
  </si>
  <si>
    <t>Sterlite Industries (India) Ltd.</t>
  </si>
  <si>
    <t>Type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</si>
  <si>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</si>
  <si>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</si>
  <si>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</si>
  <si>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</si>
  <si>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</si>
  <si>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</si>
  <si>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</si>
  <si>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</si>
  <si>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</si>
  <si>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</si>
  <si>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</si>
  <si>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</si>
  <si>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</si>
  <si>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</si>
  <si>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</si>
  <si>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</si>
  <si>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</si>
  <si>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PEF</t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</si>
  <si>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)#</t>
    </r>
  </si>
  <si>
    <t>9.25% Dr. Reddy's Laboratories Ltd. 24-03-2014**</t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</si>
  <si>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 #</t>
    </r>
  </si>
  <si>
    <t>8.   Total Dividend (net) declared during the half-year period - (Dividend Option - Daily, Weekly and Monthly)</t>
  </si>
  <si>
    <t>CRISIL A1+</t>
  </si>
  <si>
    <t xml:space="preserve"> ICRA A1+</t>
  </si>
  <si>
    <t xml:space="preserve"> CARE A1+</t>
  </si>
  <si>
    <t xml:space="preserve"> CRISIL A1+</t>
  </si>
  <si>
    <t xml:space="preserve"> CARE A1+(so)</t>
  </si>
  <si>
    <t xml:space="preserve"> ICRA AA+</t>
  </si>
  <si>
    <r>
      <t xml:space="preserve">2.   NAV at the beginning of the period </t>
    </r>
    <r>
      <rPr>
        <sz val="10"/>
        <rFont val="Tahoma"/>
        <family val="2"/>
      </rPr>
      <t>#</t>
    </r>
  </si>
  <si>
    <t>3.   NAV at the end of the period ##</t>
  </si>
  <si>
    <r>
      <t xml:space="preserve">3.   NAV at the end of the period </t>
    </r>
    <r>
      <rPr>
        <sz val="10"/>
        <rFont val="Tahoma"/>
        <family val="2"/>
      </rPr>
      <t>##</t>
    </r>
  </si>
  <si>
    <r>
      <t xml:space="preserve">3.   NAV at the end of the period </t>
    </r>
    <r>
      <rPr>
        <sz val="10"/>
        <rFont val="Tahoma"/>
        <family val="2"/>
      </rPr>
      <t xml:space="preserve"> ##</t>
    </r>
  </si>
  <si>
    <t>Market value (In lacs)</t>
  </si>
  <si>
    <t>NET ASSETS VALUE</t>
  </si>
  <si>
    <t>8. There was no Dividend (net) declared during the half-year ending on 31 March,2012</t>
  </si>
  <si>
    <t>PORTFOLIO STATEMENT OF PRAMERICA LIQUID FUND AS ON  SEPTEMBER 30, 2012</t>
  </si>
  <si>
    <t>PORTFOLIO STATEMENT OF PRAMERICA ULTRA SHORT TERM BOND FUND AS ON SEPTEMBER 30, 2012</t>
  </si>
  <si>
    <t>PORTFOLIO STATEMENT OF PRAMERICA EQUITY FUND AS ON SEPTEMBER 30, 2012</t>
  </si>
  <si>
    <t>PORTFOLIO STATEMENT OF PRAMERICA DYNAMIC FUND AS ON SEPTEMBER 30, 2012</t>
  </si>
  <si>
    <t>PORTFOLIO STATEMENT OF PRAMERICA SHORT TERM INCOME FUND AS ON SEPTEMBER 30, 2012</t>
  </si>
  <si>
    <t>PORTFOLIO STATEMENT OF PRAMERICA DYNAMIC MONTHLY INCOME FUND AS ON SEPTEMBER 30, 2012</t>
  </si>
  <si>
    <t>PORTFOLIO STATEMENT OF PRAMERICA TREASURY ADVANTAGE FUND AS ON SEPTEMBER 30, 2012</t>
  </si>
  <si>
    <t>PORTFOLIO STATEMENT OF PRAMERICA CREDIT OPPORTUNITIES FUND AS ON SEPTEMBER 30, 2012</t>
  </si>
  <si>
    <t>PORTFOLIO STATEMENT OF PRAMERICA DYNAMIC BOND FUND AS ON SEPTEMBER 30, 2012</t>
  </si>
  <si>
    <t>PORTFOLIO STATEMENT OF PRAMERICA SHORT TERM FLOATING RATE FUND AS ON SEPTEMBER 30, 2012</t>
  </si>
  <si>
    <t>8.10% DBS Bank - 01-Oct-2012 FD</t>
  </si>
  <si>
    <t xml:space="preserve"> </t>
  </si>
  <si>
    <t>7.90% Rural Elec.Corp. - 06-Oct-2012</t>
  </si>
  <si>
    <t>8.40% Aditya Bir. Nuv. - 23-Nov-2012</t>
  </si>
  <si>
    <t>0% HDFC Bank - 17-Dec-2012</t>
  </si>
  <si>
    <t>Corporate Bond</t>
  </si>
  <si>
    <t>Discounted Instruments</t>
  </si>
  <si>
    <t>Cash &amp; Cash Equivalents</t>
  </si>
  <si>
    <t>ICRA A1+</t>
  </si>
  <si>
    <t>CARE A1+</t>
  </si>
  <si>
    <t>FITCH A1+</t>
  </si>
  <si>
    <t>CRISIL AAA</t>
  </si>
  <si>
    <t>ICRA LAA+</t>
  </si>
  <si>
    <t>ISIN</t>
  </si>
  <si>
    <t>INE428A16HH3</t>
  </si>
  <si>
    <t>INE428A16HO9</t>
  </si>
  <si>
    <t>INE428A16HJ9</t>
  </si>
  <si>
    <t>INE428A16HI1</t>
  </si>
  <si>
    <t>INE476A16IP3</t>
  </si>
  <si>
    <t>INE483A16DQ8</t>
  </si>
  <si>
    <t>INE483A16DR6</t>
  </si>
  <si>
    <t>INE112A16CO0</t>
  </si>
  <si>
    <t>INE141A16FQ7</t>
  </si>
  <si>
    <t>INE160A16GP7</t>
  </si>
  <si>
    <t>INE160A16IB3</t>
  </si>
  <si>
    <t>INE160A16GT9</t>
  </si>
  <si>
    <t>INE651A16DI7</t>
  </si>
  <si>
    <t>INE652A16CZ1</t>
  </si>
  <si>
    <t>INE695A16FS8</t>
  </si>
  <si>
    <t>INE860H14HW6</t>
  </si>
  <si>
    <t>INE532F14IE1</t>
  </si>
  <si>
    <t>INE535H14BF2</t>
  </si>
  <si>
    <t>INE850D14629</t>
  </si>
  <si>
    <t>INE001A14GL7</t>
  </si>
  <si>
    <t>INE121H14AE6</t>
  </si>
  <si>
    <t>INE242A14DF6</t>
  </si>
  <si>
    <t>INE389H14363</t>
  </si>
  <si>
    <t>INE013A14JB7</t>
  </si>
  <si>
    <t>INE018E14BS9</t>
  </si>
  <si>
    <t>INE498B14AF8</t>
  </si>
  <si>
    <t>INE020B07EU5</t>
  </si>
  <si>
    <t>INE069A08012</t>
  </si>
  <si>
    <t>0% Allahabad Bank - 20-Nov-2012**</t>
  </si>
  <si>
    <t>0% Allahabad Bank - 26-Nov-2012**</t>
  </si>
  <si>
    <t>0% Allahabad Bank - 29-Nov-2012**</t>
  </si>
  <si>
    <t>0% Allahabad Bank - 30-Oct-2012**</t>
  </si>
  <si>
    <t>0% Canara Bank - 23-Nov-2012**</t>
  </si>
  <si>
    <t>0% Central Bank - 26-Nov-2012**</t>
  </si>
  <si>
    <t>0% Central Bank - 30-Nov-2012**</t>
  </si>
  <si>
    <t>0% Corporation Bank - 20-Nov-2012**</t>
  </si>
  <si>
    <t>0% Oriental Bank - 13-Dec-2012**</t>
  </si>
  <si>
    <t>0% Punjab Natl Bank - 03-Dec-2012**</t>
  </si>
  <si>
    <t>0% Punjab Natl Bank - 04-Oct-2012**</t>
  </si>
  <si>
    <t>0% Punjab Natl Bank - 18-Dec-2012**</t>
  </si>
  <si>
    <t>0% State Bank of Mysore - 17-Dec-2012**</t>
  </si>
  <si>
    <t>0% State Bank of Patiala - 14-Dec-2012**</t>
  </si>
  <si>
    <t>0% United Bank - 15-Nov-2012**</t>
  </si>
  <si>
    <t>0% Aditya Birla Fin - 29-Oct-2012**</t>
  </si>
  <si>
    <t>0% Edelweiss Financial - 01-Nov-2012**</t>
  </si>
  <si>
    <t>0% Fullerton ICCL - 21-Nov-2012**</t>
  </si>
  <si>
    <t>0% Godrej Agrovet Ltd - 30-Nov-2012**</t>
  </si>
  <si>
    <t>0% HDFC - 08-Oct-2012**</t>
  </si>
  <si>
    <t>0% ILFS Fin Ser - 22-Oct-2012**</t>
  </si>
  <si>
    <t>0% IOCL - 27-Dec-2012**</t>
  </si>
  <si>
    <t>0% KEC International Limited - 11-Dec-2012**</t>
  </si>
  <si>
    <t>0% Reliance Capital - 14-Dec-2012**</t>
  </si>
  <si>
    <t>0% SBI Cards and Pymt - 20-Nov-2012**</t>
  </si>
  <si>
    <t>0% Shoppers Stop Ltd - 20-Nov-2012**</t>
  </si>
  <si>
    <t>0% Allahabad Bank - 20-Nov-2012</t>
  </si>
  <si>
    <t>0% Corporation Bank - 20-Nov-2012</t>
  </si>
  <si>
    <t>0% Oriental Bank - 05-Aug-2013</t>
  </si>
  <si>
    <t>0% Punjab Natl Bank - 15-Mar-2013</t>
  </si>
  <si>
    <t>0% State Bank of Patiala - 14-Dec-2012</t>
  </si>
  <si>
    <t>0% Vijaya Bank - 06-Mar-2013</t>
  </si>
  <si>
    <t>0% EXIM Bank - 25-Oct-2012</t>
  </si>
  <si>
    <t>0% HDFC - 08-Feb-2013</t>
  </si>
  <si>
    <t>0% IFCI Factors Limited - 16-Nov-2012</t>
  </si>
  <si>
    <t>0% India Infoline - 12-Apr-2013</t>
  </si>
  <si>
    <t>0% Muthoot Finance Ltd - 04-Dec-2012</t>
  </si>
  <si>
    <t>0% Reliance Capital - 07-Dec-2012</t>
  </si>
  <si>
    <t>Fixed Deposits</t>
  </si>
  <si>
    <t>7.5000% Federal Bank - 04-Oct-2012</t>
  </si>
  <si>
    <t>10.2% LIC Housing Fin. - 07-Jun-2013</t>
  </si>
  <si>
    <t>10.75% Fullerton ICCL - 28-Aug-2014</t>
  </si>
  <si>
    <t>9.80% Sundaram Fin - 14-Mar-2014 14-Mar-2013 P</t>
  </si>
  <si>
    <t>9.90% Aditya Birla Fin - 19-Sep-2014</t>
  </si>
  <si>
    <t>CRISIL AA+</t>
  </si>
  <si>
    <t>ICRA LAA</t>
  </si>
  <si>
    <t>INE141A16IF4</t>
  </si>
  <si>
    <t>INE160A16HI0</t>
  </si>
  <si>
    <t>INE705A16EJ7</t>
  </si>
  <si>
    <t>INE514E14DY1</t>
  </si>
  <si>
    <t>INE001A14GU8</t>
  </si>
  <si>
    <t>INE494M14064</t>
  </si>
  <si>
    <t>INE866I14CG5</t>
  </si>
  <si>
    <t>INE414G14932</t>
  </si>
  <si>
    <t>INE013A14HK2</t>
  </si>
  <si>
    <t>INE115A07AS7</t>
  </si>
  <si>
    <t>INE535H07183</t>
  </si>
  <si>
    <t>INE660A07IU1</t>
  </si>
  <si>
    <t>INE860H07250</t>
  </si>
  <si>
    <t>Positions through Futures as on 30th September 2012</t>
  </si>
  <si>
    <t>For the Half year ended on 30th September 2012 - Hedging and Non-Hedging transactions through futures which have been squared off/expired</t>
  </si>
  <si>
    <t>Positions through Put Options as on 30th September 2012</t>
  </si>
  <si>
    <t>For the Half year ended on 30th September 2012 - Hedging and Non-Hedging transactions through options which have been squared off/expired</t>
  </si>
  <si>
    <t>Adani Ports and Special Economic Zone Ltd.</t>
  </si>
  <si>
    <t>Balrampur Chini Mills Ltd.</t>
  </si>
  <si>
    <t>Dr. Reddys Laboratories Ltd.</t>
  </si>
  <si>
    <t>Hindustan Petroleum Corporation Ltd.</t>
  </si>
  <si>
    <t>Hindustan Unilever Ltd.</t>
  </si>
  <si>
    <t>I T C Ltd.</t>
  </si>
  <si>
    <t>IPCA Laboratories Limited</t>
  </si>
  <si>
    <t>IRB Infrastructure Developers Ltd.</t>
  </si>
  <si>
    <t>IndusInd Bank Ltd.</t>
  </si>
  <si>
    <t>Infosys Technologies Ltd.</t>
  </si>
  <si>
    <t>JSW Steel Ltd.</t>
  </si>
  <si>
    <t>Jaiprakash Associates Ltd.</t>
  </si>
  <si>
    <t>Punjab National Bank</t>
  </si>
  <si>
    <t>Sun Pharmaceutical Industries Ltd.</t>
  </si>
  <si>
    <t>Titan Industries Ltd.</t>
  </si>
  <si>
    <t>Construction</t>
  </si>
  <si>
    <t>INE742F01042</t>
  </si>
  <si>
    <t>INE069A01017</t>
  </si>
  <si>
    <t>INE238A01026</t>
  </si>
  <si>
    <t>INE917I01010</t>
  </si>
  <si>
    <t>INE119A01028</t>
  </si>
  <si>
    <t>INE028A01013</t>
  </si>
  <si>
    <t>INE397D01024</t>
  </si>
  <si>
    <t>INE059A01026</t>
  </si>
  <si>
    <t>INE089A01023</t>
  </si>
  <si>
    <t>INE111B01023</t>
  </si>
  <si>
    <t>INE040A01026</t>
  </si>
  <si>
    <t>INE038A01020</t>
  </si>
  <si>
    <t>INE094A01015</t>
  </si>
  <si>
    <t>INE030A01027</t>
  </si>
  <si>
    <t>INE001A01036</t>
  </si>
  <si>
    <t>INE154A01025</t>
  </si>
  <si>
    <t>INE090A01013</t>
  </si>
  <si>
    <t>INE571A01020</t>
  </si>
  <si>
    <t>INE821I01014</t>
  </si>
  <si>
    <t>INE095A01012</t>
  </si>
  <si>
    <t>INE009A01021</t>
  </si>
  <si>
    <t>INE019A01020</t>
  </si>
  <si>
    <t>INE455F01025</t>
  </si>
  <si>
    <t>INE237A01028</t>
  </si>
  <si>
    <t>INE018A01030</t>
  </si>
  <si>
    <t>INE326A01037</t>
  </si>
  <si>
    <t>INE101A01026</t>
  </si>
  <si>
    <t>INE733E01010</t>
  </si>
  <si>
    <t>INE160A01014</t>
  </si>
  <si>
    <t>INE002A01018</t>
  </si>
  <si>
    <t>INE036A01016</t>
  </si>
  <si>
    <t>INE020B01018</t>
  </si>
  <si>
    <t>INE062A01012</t>
  </si>
  <si>
    <t>INE268A01049</t>
  </si>
  <si>
    <t>INE044A01036</t>
  </si>
  <si>
    <t>INE467B01029</t>
  </si>
  <si>
    <t>INE155A01022</t>
  </si>
  <si>
    <t>INE081A01012</t>
  </si>
  <si>
    <t>INE280A01028</t>
  </si>
  <si>
    <t>INE089A08051</t>
  </si>
  <si>
    <t>Consumer Durables</t>
  </si>
  <si>
    <t>10.25% Rel Gas Trans Infra Ltd - 22-Aug-2021</t>
  </si>
  <si>
    <t>11.7% India Infoline - 18-Aug-2014</t>
  </si>
  <si>
    <t>8.25% Reliance Capital - 03-May-2013</t>
  </si>
  <si>
    <t>9.25% Dr Reddys Labs - 24-Mar-2014</t>
  </si>
  <si>
    <t>9.25% Rural Elec.Corp.(Se 109th) - 27-Aug-2017</t>
  </si>
  <si>
    <t>0% Edelweiss Financial - 01-Nov-2012</t>
  </si>
  <si>
    <t>CARE AA-</t>
  </si>
  <si>
    <t>CARE AAA</t>
  </si>
  <si>
    <t>CARE A1+ (SO)</t>
  </si>
  <si>
    <t>INE494M14056</t>
  </si>
  <si>
    <t>INE657I08017</t>
  </si>
  <si>
    <t>INE866I07206</t>
  </si>
  <si>
    <t>INE013A07KX3</t>
  </si>
  <si>
    <t>INE020B08773</t>
  </si>
  <si>
    <t>INE047A01013</t>
  </si>
  <si>
    <t>INE043D01016</t>
  </si>
  <si>
    <t>INE018I01017</t>
  </si>
  <si>
    <t>INE745G01035</t>
  </si>
  <si>
    <t>INE752E01010</t>
  </si>
  <si>
    <t>INE256A01028</t>
  </si>
  <si>
    <t>Grasim Industries Ltd</t>
  </si>
  <si>
    <t>Infrastructure Development Finance Co. Ltd.</t>
  </si>
  <si>
    <t>MindTree Limited</t>
  </si>
  <si>
    <t>11.00% Shriram Trans. - 26-Aug-2014 26-Aug-2013 P/C</t>
  </si>
  <si>
    <t>12.50% RHC Holding - 29-Jan-2013</t>
  </si>
  <si>
    <t>9.40% Rural Elec.Corp. - 20-Jul-2017</t>
  </si>
  <si>
    <t>9.60% HDFC - 07-Aug-2015</t>
  </si>
  <si>
    <t>9.65% HDFC - 16-Aug-2014</t>
  </si>
  <si>
    <t>9.90% LIC Housing Fin. - 17-May-2014</t>
  </si>
  <si>
    <t>CARE AA+</t>
  </si>
  <si>
    <t>INE721A07986</t>
  </si>
  <si>
    <t>INE657K07106</t>
  </si>
  <si>
    <t>INE020B08757</t>
  </si>
  <si>
    <t>INE001A07JB6</t>
  </si>
  <si>
    <t>INE001A07HD6</t>
  </si>
  <si>
    <t>INE115A07CJ2</t>
  </si>
  <si>
    <t>INE688I14622</t>
  </si>
  <si>
    <t>INE121H14AP2</t>
  </si>
  <si>
    <t>INE237A16QD8</t>
  </si>
  <si>
    <t>INE691A16GG0</t>
  </si>
  <si>
    <t>9.55% Hindalco Inds. - 27-Jun-2022</t>
  </si>
  <si>
    <t>9.58% HDFC - 29-Aug-2015</t>
  </si>
  <si>
    <t>INE038A07266</t>
  </si>
  <si>
    <t>INE001A07JG5</t>
  </si>
  <si>
    <t>INE535H14BN6</t>
  </si>
  <si>
    <t>INE010B01019</t>
  </si>
  <si>
    <t>INE910H01017</t>
  </si>
  <si>
    <t>10.07% Sundaram BNP Home Fin - 08-Aug-2014</t>
  </si>
  <si>
    <t>11.90% India Infoline - 18-Aug-2016</t>
  </si>
  <si>
    <t>12.00% Muthoot Finance Ltd - 14-Sep-2013</t>
  </si>
  <si>
    <t>12.20% Manappuram Fin Ltd - 08-Sep-2013</t>
  </si>
  <si>
    <t>12.50% Religare Finvest - 06-Jun-2013</t>
  </si>
  <si>
    <t>12.75% India Infoline - 17-Sep-2018</t>
  </si>
  <si>
    <t>12.75% Muthoot Fincorp - 25-Jan-2013</t>
  </si>
  <si>
    <t>0% Shriram City Union Finance  - 19-Jul-2013</t>
  </si>
  <si>
    <t>Zero Coupon Bonds</t>
  </si>
  <si>
    <t>10.05% Bajaj Finance - 11-Aug-2014</t>
  </si>
  <si>
    <t>ICRA LAA-</t>
  </si>
  <si>
    <t xml:space="preserve"> CRISIL AA-</t>
  </si>
  <si>
    <t>CRISIL A+</t>
  </si>
  <si>
    <t>INE722A07398</t>
  </si>
  <si>
    <t>INE296A07773</t>
  </si>
  <si>
    <t>INE667F07AA4</t>
  </si>
  <si>
    <t>INE866I07230</t>
  </si>
  <si>
    <t>INE414G07068</t>
  </si>
  <si>
    <t>INE522D07321</t>
  </si>
  <si>
    <t>INE958G07643</t>
  </si>
  <si>
    <t>INE866I08139</t>
  </si>
  <si>
    <t>INE549K07030</t>
  </si>
  <si>
    <t>CARE AA</t>
  </si>
  <si>
    <t>ICRA A1+(so)</t>
  </si>
  <si>
    <t>INE688I14564</t>
  </si>
  <si>
    <t>INE727M14018</t>
  </si>
  <si>
    <t>INE308L14209</t>
  </si>
  <si>
    <t>INE846E14187</t>
  </si>
  <si>
    <t>INE414G14866</t>
  </si>
  <si>
    <t>9.35% Rural Elec.Corp. - 15-Jun-2022</t>
  </si>
  <si>
    <t>10.40%Reliance Ports And Terminals Limited - 18-Jul-2021</t>
  </si>
  <si>
    <t>INE941D07125</t>
  </si>
  <si>
    <t>INE020B08740</t>
  </si>
  <si>
    <t>Government Securities</t>
  </si>
  <si>
    <t>SOV</t>
  </si>
  <si>
    <t>8.20% GOI - 24-Sep-2025</t>
  </si>
  <si>
    <t>IN0020120047</t>
  </si>
  <si>
    <t>INE238A16QK1</t>
  </si>
  <si>
    <t>INE483A16CJ5</t>
  </si>
  <si>
    <t>INE141A16FR5</t>
  </si>
  <si>
    <t>INE090A16TF0</t>
  </si>
  <si>
    <t>INE008A16JB2</t>
  </si>
  <si>
    <t>INE141A16GG6</t>
  </si>
  <si>
    <t>INE691A16FI8</t>
  </si>
  <si>
    <t>INE705A16DR2</t>
  </si>
  <si>
    <t>INE001A14GN3</t>
  </si>
  <si>
    <t>7.5% Federal Bank - 05-Oct-2012 FD</t>
  </si>
  <si>
    <t>TREASURY BILLS</t>
  </si>
  <si>
    <t>91 Days TBILL- 12-Oct-2012</t>
  </si>
  <si>
    <t># Based on computed NAVs as on 31st March 2012</t>
  </si>
  <si>
    <t>## Based on Computed NAVs as on 30th September 2012</t>
  </si>
  <si>
    <t>54 Days</t>
  </si>
  <si>
    <t>172 Days</t>
  </si>
  <si>
    <t>412 days</t>
  </si>
  <si>
    <t>816 days</t>
  </si>
  <si>
    <t>171 days</t>
  </si>
  <si>
    <t>306 days</t>
  </si>
  <si>
    <t>2440 days</t>
  </si>
  <si>
    <t>113 days</t>
  </si>
  <si>
    <t>Call</t>
  </si>
  <si>
    <t>0% IFCI Factors Limited - 22-Oct-2012**</t>
  </si>
  <si>
    <t>0% Kotak Mah. Bank - 08-Aug-2013**</t>
  </si>
  <si>
    <t>0% Punjab Natl Bank - 15-Mar-2013**</t>
  </si>
  <si>
    <t>0% UCO Bank - 17-Jun-2013**</t>
  </si>
  <si>
    <t>0% Future Capital - 20-Dec-2012**</t>
  </si>
  <si>
    <t>0% ILFS Fin Ser - 29-Aug-2013**</t>
  </si>
  <si>
    <t>0% Muthoot Finance Ltd - 04-Dec-2012**</t>
  </si>
  <si>
    <t>0% Reliance Capital - 07-Dec-2012**</t>
  </si>
  <si>
    <t>0% Fullerton ICCL - 21-Mar-2013**</t>
  </si>
  <si>
    <t>0% IFCI Factors Limited - 16-Nov-2012**</t>
  </si>
  <si>
    <t>0% IDBI Bank - 19-Feb-2013**</t>
  </si>
  <si>
    <t>0% UCO Bank - 19-Feb-2013**</t>
  </si>
  <si>
    <t>0% Vijaya Bank - 06-Mar-2013**</t>
  </si>
  <si>
    <t>0% Future Capital - 23-Oct-2012**</t>
  </si>
  <si>
    <t>0% IFCI Ventures - 07-Nov-2012**</t>
  </si>
  <si>
    <t>0% India Infoline - 12-Apr-2013**</t>
  </si>
  <si>
    <t>0% Karvy Financial Services - 14-Jun-2013**</t>
  </si>
  <si>
    <t>0% Karvy Stock Broking Ltd - 27-Dec-2012**</t>
  </si>
  <si>
    <t>0% Muthoot Finance Ltd - 01-Nov-2012**</t>
  </si>
  <si>
    <t>0% Axis Bank - 27-Jun-2013**</t>
  </si>
  <si>
    <t>0% Central Bank - 11-Mar-2013**</t>
  </si>
  <si>
    <t>0% Oriental Bank - 14-Dec-2012**</t>
  </si>
  <si>
    <t>0% ICICI Bank - 21-Mar-2013**</t>
  </si>
  <si>
    <t>0% Oriental Bank - 05-Aug-2013**</t>
  </si>
  <si>
    <t>0% Oriental Bank - 18-Feb-2013**</t>
  </si>
  <si>
    <t>0% Vijaya Bank - 21-Jan-2013**</t>
  </si>
  <si>
    <t>0% HDFC - 05-Oct-2012**</t>
  </si>
  <si>
    <t>CALL</t>
  </si>
  <si>
    <t>PDF</t>
  </si>
  <si>
    <t>NA</t>
  </si>
  <si>
    <t># Based on the computed NAV as on 31st March 2012.</t>
  </si>
  <si>
    <t>## Based on the computed NAV as on 30th September 2012.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</si>
</sst>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\-mmm\-yy;@"/>
    <numFmt numFmtId="173" formatCode="_ * #,##0_)_£_ ;_ * \(#,##0\)_£_ ;_ * &quot;-&quot;??_)_£_ ;_ @_ "/>
    <numFmt numFmtId="174" formatCode="_(* #,##0_);_(* \(#,##0\);_(* &quot;-&quot;??_);_(@_)"/>
    <numFmt numFmtId="175" formatCode="_(* #,##0.00000_);_(* \(#,##0.0000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"/>
    <numFmt numFmtId="179" formatCode="0.0000"/>
    <numFmt numFmtId="180" formatCode="0.00000"/>
    <numFmt numFmtId="181" formatCode="0.000000E+00"/>
    <numFmt numFmtId="182" formatCode="0.0%"/>
    <numFmt numFmtId="183" formatCode="0.000%"/>
    <numFmt numFmtId="184" formatCode="0.0000%"/>
    <numFmt numFmtId="185" formatCode="0.00000%"/>
    <numFmt numFmtId="186" formatCode="_(* #,##0.000000_);_(* \(#,##0.000000\);_(* &quot;-&quot;??_);_(@_)"/>
    <numFmt numFmtId="187" formatCode="#,##0.00000000"/>
    <numFmt numFmtId="188" formatCode="#,##0.0000"/>
    <numFmt numFmtId="189" formatCode="#,##0.0"/>
    <numFmt numFmtId="190" formatCode="0.00000000"/>
    <numFmt numFmtId="191" formatCode="0.0000000"/>
    <numFmt numFmtId="192" formatCode="0.000000"/>
    <numFmt numFmtId="193" formatCode="#,##0.000"/>
    <numFmt numFmtId="194" formatCode="#,##0.0000000"/>
    <numFmt numFmtId="195" formatCode="#,##0.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dd\-mmm\-yyyy"/>
    <numFmt numFmtId="200" formatCode="_-* #,##0.0000_-;\-* #,##0.0000_-;_-* &quot;-&quot;????_-;_-@_-"/>
    <numFmt numFmtId="201" formatCode="0.0"/>
    <numFmt numFmtId="202" formatCode="#,##0.00000"/>
    <numFmt numFmtId="203" formatCode="[$-409]h:mm:ss\ AM/PM"/>
    <numFmt numFmtId="204" formatCode="[$-409]dddd\,\ mmmm\ dd\,\ yyyy"/>
    <numFmt numFmtId="205" formatCode="[$€-2]\ #,##0.00_);[Red]\([$€-2]\ #,##0.00\)"/>
    <numFmt numFmtId="206" formatCode="0\ &quot;lakhs&quot;"/>
    <numFmt numFmtId="207" formatCode="dd\-mm\-yy"/>
    <numFmt numFmtId="208" formatCode="0.0000000000"/>
    <numFmt numFmtId="209" formatCode="0.00000000000"/>
    <numFmt numFmtId="210" formatCode="0.000000000000"/>
    <numFmt numFmtId="211" formatCode="0.000000000"/>
    <numFmt numFmtId="212" formatCode="_(* #,##0.000_);_(* \(#,##0.000\);_(* &quot;-&quot;???_);_(@_)"/>
    <numFmt numFmtId="213" formatCode="#,##0.00000000000000000"/>
    <numFmt numFmtId="214" formatCode="_(* #,##0.0000_);_(* \(#,##0.0000\);_(* &quot;-&quot;????_);_(@_)"/>
    <numFmt numFmtId="215" formatCode="_(* #,##0.00000_);_(* \(#,##0.00000\);_(* &quot;-&quot;?????_);_(@_)"/>
    <numFmt numFmtId="216" formatCode="_(* #,##0.0_);_(* \(#,##0.0\);_(* &quot;-&quot;??_);_(@_)"/>
    <numFmt numFmtId="217" formatCode="##,##0.00##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sz val="10"/>
      <name val="MS Sans Serif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6"/>
      <name val="Bookman Old Style"/>
      <family val="1"/>
    </font>
    <font>
      <sz val="10"/>
      <color indexed="8"/>
      <name val="Bookman Old Style"/>
      <family val="1"/>
    </font>
    <font>
      <sz val="10"/>
      <name val="Rupee Foradian"/>
      <family val="2"/>
    </font>
    <font>
      <sz val="10"/>
      <color indexed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39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10" fontId="5" fillId="0" borderId="10" xfId="62" applyNumberFormat="1" applyFont="1" applyFill="1" applyBorder="1" applyAlignment="1">
      <alignment horizontal="right"/>
    </xf>
    <xf numFmtId="43" fontId="5" fillId="0" borderId="0" xfId="43" applyFont="1" applyAlignment="1">
      <alignment/>
    </xf>
    <xf numFmtId="10" fontId="5" fillId="0" borderId="0" xfId="62" applyNumberFormat="1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5" fillId="0" borderId="14" xfId="43" applyFont="1" applyBorder="1" applyAlignment="1">
      <alignment/>
    </xf>
    <xf numFmtId="43" fontId="5" fillId="0" borderId="13" xfId="43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43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0" fontId="5" fillId="0" borderId="0" xfId="62" applyNumberFormat="1" applyFont="1" applyAlignment="1">
      <alignment/>
    </xf>
    <xf numFmtId="0" fontId="3" fillId="0" borderId="20" xfId="0" applyFont="1" applyBorder="1" applyAlignment="1">
      <alignment horizontal="center" vertical="center"/>
    </xf>
    <xf numFmtId="4" fontId="3" fillId="0" borderId="21" xfId="63" applyNumberFormat="1" applyFont="1" applyBorder="1" applyAlignment="1">
      <alignment horizontal="center" vertical="center" wrapText="1"/>
      <protection/>
    </xf>
    <xf numFmtId="4" fontId="3" fillId="0" borderId="22" xfId="63" applyNumberFormat="1" applyFont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43" fontId="5" fillId="0" borderId="13" xfId="43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9" fontId="5" fillId="0" borderId="19" xfId="59" applyFont="1" applyBorder="1">
      <alignment/>
      <protection/>
    </xf>
    <xf numFmtId="179" fontId="5" fillId="33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43" fontId="9" fillId="0" borderId="0" xfId="43" applyFont="1" applyBorder="1" applyAlignment="1">
      <alignment/>
    </xf>
    <xf numFmtId="0" fontId="9" fillId="0" borderId="18" xfId="0" applyFont="1" applyBorder="1" applyAlignment="1">
      <alignment/>
    </xf>
    <xf numFmtId="0" fontId="3" fillId="33" borderId="12" xfId="0" applyFont="1" applyFill="1" applyBorder="1" applyAlignment="1">
      <alignment/>
    </xf>
    <xf numFmtId="43" fontId="5" fillId="0" borderId="26" xfId="43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39" fontId="5" fillId="0" borderId="28" xfId="59" applyFont="1" applyBorder="1">
      <alignment/>
      <protection/>
    </xf>
    <xf numFmtId="39" fontId="5" fillId="0" borderId="29" xfId="59" applyFont="1" applyBorder="1">
      <alignment/>
      <protection/>
    </xf>
    <xf numFmtId="195" fontId="5" fillId="0" borderId="30" xfId="0" applyNumberFormat="1" applyFont="1" applyFill="1" applyBorder="1" applyAlignment="1">
      <alignment horizontal="right"/>
    </xf>
    <xf numFmtId="0" fontId="3" fillId="0" borderId="31" xfId="63" applyFont="1" applyBorder="1" applyAlignment="1">
      <alignment horizontal="center" vertical="center"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43" fontId="5" fillId="0" borderId="33" xfId="43" applyFont="1" applyBorder="1" applyAlignment="1">
      <alignment/>
    </xf>
    <xf numFmtId="0" fontId="5" fillId="0" borderId="34" xfId="0" applyFont="1" applyBorder="1" applyAlignment="1">
      <alignment/>
    </xf>
    <xf numFmtId="4" fontId="9" fillId="33" borderId="35" xfId="0" applyNumberFormat="1" applyFont="1" applyFill="1" applyBorder="1" applyAlignment="1">
      <alignment/>
    </xf>
    <xf numFmtId="43" fontId="9" fillId="0" borderId="35" xfId="43" applyFont="1" applyBorder="1" applyAlignment="1">
      <alignment/>
    </xf>
    <xf numFmtId="0" fontId="9" fillId="0" borderId="36" xfId="0" applyFont="1" applyBorder="1" applyAlignment="1">
      <alignment/>
    </xf>
    <xf numFmtId="0" fontId="3" fillId="0" borderId="19" xfId="0" applyFont="1" applyBorder="1" applyAlignment="1">
      <alignment/>
    </xf>
    <xf numFmtId="183" fontId="5" fillId="0" borderId="10" xfId="62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5" fillId="0" borderId="0" xfId="62" applyNumberFormat="1" applyFont="1" applyFill="1" applyAlignment="1">
      <alignment/>
    </xf>
    <xf numFmtId="43" fontId="5" fillId="0" borderId="0" xfId="43" applyFont="1" applyFill="1" applyBorder="1" applyAlignment="1">
      <alignment/>
    </xf>
    <xf numFmtId="183" fontId="5" fillId="0" borderId="18" xfId="62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95" fontId="5" fillId="0" borderId="28" xfId="0" applyNumberFormat="1" applyFont="1" applyFill="1" applyBorder="1" applyAlignment="1">
      <alignment/>
    </xf>
    <xf numFmtId="195" fontId="5" fillId="0" borderId="29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95" fontId="5" fillId="0" borderId="3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39" fontId="5" fillId="0" borderId="30" xfId="59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95" fontId="5" fillId="0" borderId="31" xfId="0" applyNumberFormat="1" applyFont="1" applyFill="1" applyBorder="1" applyAlignment="1">
      <alignment horizontal="right"/>
    </xf>
    <xf numFmtId="195" fontId="5" fillId="0" borderId="37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/>
    </xf>
    <xf numFmtId="0" fontId="12" fillId="34" borderId="39" xfId="58" applyFont="1" applyFill="1" applyBorder="1">
      <alignment/>
      <protection/>
    </xf>
    <xf numFmtId="0" fontId="12" fillId="0" borderId="39" xfId="58" applyFont="1" applyBorder="1">
      <alignment/>
      <protection/>
    </xf>
    <xf numFmtId="14" fontId="12" fillId="0" borderId="39" xfId="58" applyNumberFormat="1" applyFont="1" applyBorder="1">
      <alignment/>
      <protection/>
    </xf>
    <xf numFmtId="0" fontId="12" fillId="33" borderId="39" xfId="58" applyFont="1" applyFill="1" applyBorder="1">
      <alignment/>
      <protection/>
    </xf>
    <xf numFmtId="0" fontId="13" fillId="0" borderId="39" xfId="58" applyFont="1" applyBorder="1">
      <alignment/>
      <protection/>
    </xf>
    <xf numFmtId="0" fontId="14" fillId="0" borderId="39" xfId="58" applyFont="1" applyBorder="1">
      <alignment/>
      <protection/>
    </xf>
    <xf numFmtId="179" fontId="14" fillId="0" borderId="39" xfId="58" applyNumberFormat="1" applyFont="1" applyBorder="1">
      <alignment/>
      <protection/>
    </xf>
    <xf numFmtId="0" fontId="15" fillId="34" borderId="39" xfId="15" applyFont="1" applyFill="1" applyBorder="1">
      <alignment/>
      <protection/>
    </xf>
    <xf numFmtId="0" fontId="15" fillId="0" borderId="39" xfId="15" applyFont="1" applyBorder="1">
      <alignment/>
      <protection/>
    </xf>
    <xf numFmtId="14" fontId="15" fillId="0" borderId="39" xfId="15" applyNumberFormat="1" applyFont="1" applyBorder="1">
      <alignment/>
      <protection/>
    </xf>
    <xf numFmtId="195" fontId="15" fillId="0" borderId="39" xfId="15" applyNumberFormat="1" applyFont="1" applyBorder="1">
      <alignment/>
      <protection/>
    </xf>
    <xf numFmtId="192" fontId="15" fillId="0" borderId="39" xfId="15" applyNumberFormat="1" applyFont="1" applyBorder="1">
      <alignment/>
      <protection/>
    </xf>
    <xf numFmtId="179" fontId="15" fillId="0" borderId="39" xfId="15" applyNumberFormat="1" applyFont="1" applyBorder="1">
      <alignment/>
      <protection/>
    </xf>
    <xf numFmtId="2" fontId="15" fillId="0" borderId="39" xfId="15" applyNumberFormat="1" applyFont="1" applyBorder="1">
      <alignment/>
      <protection/>
    </xf>
    <xf numFmtId="43" fontId="15" fillId="0" borderId="39" xfId="43" applyFont="1" applyBorder="1" applyAlignment="1">
      <alignment/>
    </xf>
    <xf numFmtId="192" fontId="0" fillId="0" borderId="0" xfId="0" applyNumberFormat="1" applyAlignment="1">
      <alignment/>
    </xf>
    <xf numFmtId="4" fontId="5" fillId="0" borderId="13" xfId="0" applyNumberFormat="1" applyFont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2" fontId="5" fillId="0" borderId="17" xfId="62" applyNumberFormat="1" applyFont="1" applyBorder="1" applyAlignment="1">
      <alignment/>
    </xf>
    <xf numFmtId="2" fontId="3" fillId="0" borderId="18" xfId="62" applyNumberFormat="1" applyFont="1" applyBorder="1" applyAlignment="1">
      <alignment horizontal="right"/>
    </xf>
    <xf numFmtId="2" fontId="5" fillId="0" borderId="17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17" xfId="62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2" fontId="3" fillId="0" borderId="25" xfId="62" applyNumberFormat="1" applyFont="1" applyFill="1" applyBorder="1" applyAlignment="1">
      <alignment/>
    </xf>
    <xf numFmtId="4" fontId="3" fillId="0" borderId="23" xfId="0" applyNumberFormat="1" applyFont="1" applyBorder="1" applyAlignment="1">
      <alignment horizontal="right"/>
    </xf>
    <xf numFmtId="2" fontId="3" fillId="0" borderId="25" xfId="62" applyNumberFormat="1" applyFont="1" applyBorder="1" applyAlignment="1">
      <alignment horizontal="right"/>
    </xf>
    <xf numFmtId="4" fontId="3" fillId="0" borderId="31" xfId="0" applyNumberFormat="1" applyFont="1" applyFill="1" applyBorder="1" applyAlignment="1">
      <alignment/>
    </xf>
    <xf numFmtId="2" fontId="3" fillId="0" borderId="31" xfId="62" applyNumberFormat="1" applyFont="1" applyFill="1" applyBorder="1" applyAlignment="1">
      <alignment/>
    </xf>
    <xf numFmtId="43" fontId="5" fillId="0" borderId="13" xfId="43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2" fontId="3" fillId="0" borderId="25" xfId="62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3" fillId="0" borderId="40" xfId="0" applyNumberFormat="1" applyFont="1" applyFill="1" applyBorder="1" applyAlignment="1">
      <alignment/>
    </xf>
    <xf numFmtId="43" fontId="5" fillId="0" borderId="41" xfId="43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2" fontId="5" fillId="0" borderId="17" xfId="62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43" fontId="17" fillId="0" borderId="0" xfId="43" applyFont="1" applyBorder="1" applyAlignment="1">
      <alignment/>
    </xf>
    <xf numFmtId="43" fontId="5" fillId="0" borderId="13" xfId="43" applyNumberFormat="1" applyFont="1" applyBorder="1" applyAlignment="1">
      <alignment/>
    </xf>
    <xf numFmtId="43" fontId="5" fillId="0" borderId="0" xfId="62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0" borderId="39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39" fontId="18" fillId="0" borderId="0" xfId="59" applyFont="1" applyFill="1" applyBorder="1" applyAlignment="1">
      <alignment horizontal="right"/>
      <protection/>
    </xf>
    <xf numFmtId="2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3" fillId="0" borderId="23" xfId="0" applyNumberFormat="1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2" fontId="5" fillId="0" borderId="17" xfId="62" applyNumberFormat="1" applyFont="1" applyFill="1" applyBorder="1" applyAlignment="1">
      <alignment/>
    </xf>
    <xf numFmtId="183" fontId="3" fillId="0" borderId="0" xfId="62" applyNumberFormat="1" applyFont="1" applyFill="1" applyBorder="1" applyAlignment="1">
      <alignment/>
    </xf>
    <xf numFmtId="0" fontId="3" fillId="0" borderId="37" xfId="63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183" fontId="3" fillId="0" borderId="38" xfId="62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43" fontId="5" fillId="0" borderId="28" xfId="43" applyFont="1" applyFill="1" applyBorder="1" applyAlignment="1">
      <alignment/>
    </xf>
    <xf numFmtId="0" fontId="3" fillId="0" borderId="19" xfId="0" applyFont="1" applyFill="1" applyBorder="1" applyAlignment="1">
      <alignment/>
    </xf>
    <xf numFmtId="43" fontId="5" fillId="0" borderId="29" xfId="43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2" fontId="5" fillId="0" borderId="18" xfId="62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3" fillId="0" borderId="31" xfId="62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39" fontId="5" fillId="0" borderId="19" xfId="59" applyFont="1" applyFill="1" applyBorder="1">
      <alignment/>
      <protection/>
    </xf>
    <xf numFmtId="0" fontId="3" fillId="0" borderId="23" xfId="0" applyFont="1" applyFill="1" applyBorder="1" applyAlignment="1">
      <alignment/>
    </xf>
    <xf numFmtId="39" fontId="5" fillId="0" borderId="27" xfId="59" applyFont="1" applyFill="1" applyBorder="1">
      <alignment/>
      <protection/>
    </xf>
    <xf numFmtId="0" fontId="5" fillId="0" borderId="35" xfId="0" applyFont="1" applyFill="1" applyBorder="1" applyAlignment="1">
      <alignment/>
    </xf>
    <xf numFmtId="183" fontId="5" fillId="0" borderId="36" xfId="62" applyNumberFormat="1" applyFont="1" applyFill="1" applyBorder="1" applyAlignment="1">
      <alignment/>
    </xf>
    <xf numFmtId="43" fontId="5" fillId="0" borderId="0" xfId="43" applyFont="1" applyFill="1" applyAlignment="1">
      <alignment/>
    </xf>
    <xf numFmtId="183" fontId="5" fillId="0" borderId="0" xfId="62" applyNumberFormat="1" applyFont="1" applyFill="1" applyAlignment="1">
      <alignment/>
    </xf>
    <xf numFmtId="4" fontId="3" fillId="0" borderId="29" xfId="0" applyNumberFormat="1" applyFont="1" applyFill="1" applyBorder="1" applyAlignment="1">
      <alignment horizontal="right"/>
    </xf>
    <xf numFmtId="2" fontId="3" fillId="0" borderId="18" xfId="62" applyNumberFormat="1" applyFont="1" applyFill="1" applyBorder="1" applyAlignment="1">
      <alignment horizontal="right"/>
    </xf>
    <xf numFmtId="2" fontId="5" fillId="0" borderId="18" xfId="62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4" fontId="3" fillId="0" borderId="22" xfId="63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/>
    </xf>
    <xf numFmtId="43" fontId="5" fillId="0" borderId="14" xfId="43" applyFont="1" applyFill="1" applyBorder="1" applyAlignment="1">
      <alignment/>
    </xf>
    <xf numFmtId="0" fontId="5" fillId="0" borderId="16" xfId="0" applyFont="1" applyFill="1" applyBorder="1" applyAlignment="1">
      <alignment/>
    </xf>
    <xf numFmtId="43" fontId="5" fillId="0" borderId="13" xfId="43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0" fontId="3" fillId="0" borderId="18" xfId="6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3" fontId="5" fillId="0" borderId="26" xfId="43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4" fontId="5" fillId="0" borderId="13" xfId="43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3" fontId="5" fillId="0" borderId="33" xfId="43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43" fontId="9" fillId="0" borderId="0" xfId="43" applyFont="1" applyFill="1" applyBorder="1" applyAlignment="1">
      <alignment/>
    </xf>
    <xf numFmtId="0" fontId="9" fillId="0" borderId="18" xfId="0" applyFont="1" applyFill="1" applyBorder="1" applyAlignment="1">
      <alignment/>
    </xf>
    <xf numFmtId="39" fontId="5" fillId="0" borderId="29" xfId="59" applyFont="1" applyFill="1" applyBorder="1">
      <alignment/>
      <protection/>
    </xf>
    <xf numFmtId="43" fontId="17" fillId="0" borderId="0" xfId="43" applyFont="1" applyFill="1" applyBorder="1" applyAlignment="1">
      <alignment/>
    </xf>
    <xf numFmtId="39" fontId="5" fillId="0" borderId="30" xfId="59" applyFont="1" applyFill="1" applyBorder="1" applyAlignment="1">
      <alignment horizontal="left"/>
      <protection/>
    </xf>
    <xf numFmtId="4" fontId="9" fillId="0" borderId="0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3" fontId="9" fillId="0" borderId="35" xfId="43" applyFont="1" applyFill="1" applyBorder="1" applyAlignment="1">
      <alignment/>
    </xf>
    <xf numFmtId="0" fontId="9" fillId="0" borderId="36" xfId="0" applyFont="1" applyFill="1" applyBorder="1" applyAlignment="1">
      <alignment/>
    </xf>
    <xf numFmtId="183" fontId="5" fillId="0" borderId="28" xfId="62" applyNumberFormat="1" applyFont="1" applyFill="1" applyBorder="1" applyAlignment="1">
      <alignment/>
    </xf>
    <xf numFmtId="183" fontId="5" fillId="0" borderId="29" xfId="62" applyNumberFormat="1" applyFont="1" applyFill="1" applyBorder="1" applyAlignment="1">
      <alignment/>
    </xf>
    <xf numFmtId="10" fontId="3" fillId="0" borderId="29" xfId="62" applyNumberFormat="1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2" fontId="5" fillId="0" borderId="29" xfId="62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 horizontal="right"/>
    </xf>
    <xf numFmtId="2" fontId="3" fillId="0" borderId="16" xfId="62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9" fontId="5" fillId="0" borderId="28" xfId="59" applyFont="1" applyFill="1" applyBorder="1">
      <alignment/>
      <protection/>
    </xf>
    <xf numFmtId="39" fontId="5" fillId="0" borderId="30" xfId="59" applyFont="1" applyFill="1" applyBorder="1">
      <alignment/>
      <protection/>
    </xf>
    <xf numFmtId="0" fontId="5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4" fontId="9" fillId="33" borderId="3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6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39" fontId="18" fillId="0" borderId="19" xfId="59" applyFont="1" applyFill="1" applyBorder="1">
      <alignment/>
      <protection/>
    </xf>
    <xf numFmtId="39" fontId="18" fillId="0" borderId="18" xfId="59" applyFont="1" applyFill="1" applyBorder="1">
      <alignment/>
      <protection/>
    </xf>
    <xf numFmtId="10" fontId="5" fillId="0" borderId="0" xfId="6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2" fontId="5" fillId="0" borderId="17" xfId="62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0" xfId="63" applyNumberFormat="1" applyFont="1" applyBorder="1" applyAlignment="1">
      <alignment horizontal="center" vertical="center" wrapText="1"/>
      <protection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43" fontId="5" fillId="0" borderId="50" xfId="43" applyFont="1" applyFill="1" applyBorder="1" applyAlignment="1">
      <alignment/>
    </xf>
    <xf numFmtId="43" fontId="5" fillId="0" borderId="41" xfId="43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3" fontId="5" fillId="0" borderId="41" xfId="43" applyFont="1" applyFill="1" applyBorder="1" applyAlignment="1">
      <alignment/>
    </xf>
    <xf numFmtId="43" fontId="5" fillId="0" borderId="41" xfId="43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2" fontId="3" fillId="0" borderId="17" xfId="62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43" fontId="5" fillId="0" borderId="0" xfId="43" applyFont="1" applyFill="1" applyBorder="1" applyAlignment="1">
      <alignment horizontal="right"/>
    </xf>
    <xf numFmtId="43" fontId="5" fillId="0" borderId="17" xfId="43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43" fontId="5" fillId="0" borderId="17" xfId="43" applyFont="1" applyFill="1" applyBorder="1" applyAlignment="1">
      <alignment/>
    </xf>
    <xf numFmtId="0" fontId="4" fillId="36" borderId="32" xfId="63" applyFont="1" applyFill="1" applyBorder="1" applyAlignment="1">
      <alignment horizontal="center"/>
      <protection/>
    </xf>
    <xf numFmtId="0" fontId="4" fillId="36" borderId="33" xfId="63" applyFont="1" applyFill="1" applyBorder="1" applyAlignment="1">
      <alignment horizontal="center"/>
      <protection/>
    </xf>
    <xf numFmtId="0" fontId="4" fillId="36" borderId="34" xfId="63" applyFont="1" applyFill="1" applyBorder="1" applyAlignment="1">
      <alignment horizontal="center"/>
      <protection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54" fillId="37" borderId="32" xfId="63" applyFont="1" applyFill="1" applyBorder="1" applyAlignment="1">
      <alignment horizontal="center"/>
      <protection/>
    </xf>
    <xf numFmtId="0" fontId="54" fillId="37" borderId="33" xfId="63" applyFont="1" applyFill="1" applyBorder="1" applyAlignment="1">
      <alignment horizontal="center"/>
      <protection/>
    </xf>
    <xf numFmtId="0" fontId="54" fillId="37" borderId="34" xfId="63" applyFont="1" applyFill="1" applyBorder="1" applyAlignment="1">
      <alignment horizontal="center"/>
      <protection/>
    </xf>
    <xf numFmtId="0" fontId="54" fillId="37" borderId="32" xfId="0" applyFont="1" applyFill="1" applyBorder="1" applyAlignment="1">
      <alignment horizontal="center"/>
    </xf>
    <xf numFmtId="0" fontId="54" fillId="37" borderId="33" xfId="0" applyFont="1" applyFill="1" applyBorder="1" applyAlignment="1">
      <alignment horizontal="center"/>
    </xf>
    <xf numFmtId="0" fontId="54" fillId="37" borderId="34" xfId="0" applyFont="1" applyFill="1" applyBorder="1" applyAlignment="1">
      <alignment horizontal="center"/>
    </xf>
    <xf numFmtId="0" fontId="54" fillId="37" borderId="19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3" fontId="5" fillId="0" borderId="39" xfId="43" applyFont="1" applyFill="1" applyBorder="1" applyAlignment="1">
      <alignment horizontal="center"/>
    </xf>
    <xf numFmtId="183" fontId="5" fillId="0" borderId="18" xfId="62" applyNumberFormat="1" applyFont="1" applyBorder="1" applyAlignment="1">
      <alignment/>
    </xf>
    <xf numFmtId="0" fontId="5" fillId="0" borderId="39" xfId="0" applyFont="1" applyFill="1" applyBorder="1" applyAlignment="1">
      <alignment/>
    </xf>
    <xf numFmtId="0" fontId="3" fillId="0" borderId="0" xfId="0" applyFont="1" applyFill="1" applyAlignment="1">
      <alignment/>
    </xf>
    <xf numFmtId="39" fontId="18" fillId="0" borderId="0" xfId="59" applyFont="1" applyFill="1">
      <alignment/>
      <protection/>
    </xf>
    <xf numFmtId="0" fontId="18" fillId="0" borderId="0" xfId="15" applyFont="1" applyFill="1">
      <alignment/>
      <protection/>
    </xf>
    <xf numFmtId="10" fontId="5" fillId="35" borderId="0" xfId="62" applyNumberFormat="1" applyFont="1" applyFill="1" applyBorder="1" applyAlignment="1">
      <alignment horizontal="right"/>
    </xf>
    <xf numFmtId="39" fontId="5" fillId="0" borderId="27" xfId="59" applyFont="1" applyBorder="1">
      <alignment/>
      <protection/>
    </xf>
    <xf numFmtId="0" fontId="5" fillId="0" borderId="35" xfId="0" applyFont="1" applyBorder="1" applyAlignment="1">
      <alignment/>
    </xf>
    <xf numFmtId="183" fontId="5" fillId="0" borderId="36" xfId="62" applyNumberFormat="1" applyFont="1" applyBorder="1" applyAlignment="1">
      <alignment/>
    </xf>
  </cellXfs>
  <cellStyles count="53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ividend Per Unit details from inception to Sep 30" xfId="58"/>
    <cellStyle name="Normal_Unaudited Half Yrly - MSIM Copy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PageLayoutView="0" workbookViewId="0" topLeftCell="B1">
      <selection activeCell="B54" sqref="B54"/>
    </sheetView>
  </sheetViews>
  <sheetFormatPr defaultColWidth="9.140625" defaultRowHeight="12.75"/>
  <cols>
    <col min="1" max="1" width="15.28125" style="4" hidden="1" customWidth="1"/>
    <col min="2" max="2" width="74.8515625" style="4" customWidth="1"/>
    <col min="3" max="3" width="16.00390625" style="4" bestFit="1" customWidth="1"/>
    <col min="4" max="4" width="18.7109375" style="4" customWidth="1"/>
    <col min="5" max="5" width="18.7109375" style="244" customWidth="1"/>
    <col min="6" max="6" width="15.140625" style="4" customWidth="1"/>
    <col min="7" max="7" width="13.28125" style="4" customWidth="1"/>
    <col min="8" max="8" width="11.421875" style="10" customWidth="1"/>
    <col min="9" max="9" width="12.00390625" style="3" bestFit="1" customWidth="1"/>
    <col min="10" max="10" width="10.7109375" style="4" bestFit="1" customWidth="1"/>
    <col min="11" max="11" width="19.8515625" style="4" bestFit="1" customWidth="1"/>
    <col min="12" max="16384" width="9.140625" style="4" customWidth="1"/>
  </cols>
  <sheetData>
    <row r="1" spans="1:7" ht="18.75" customHeight="1">
      <c r="A1" s="4" t="s">
        <v>75</v>
      </c>
      <c r="B1" s="1" t="s">
        <v>22</v>
      </c>
      <c r="C1" s="1"/>
      <c r="D1" s="1"/>
      <c r="E1" s="236"/>
      <c r="F1" s="1"/>
      <c r="G1" s="1"/>
    </row>
    <row r="2" spans="2:7" ht="13.5" thickBot="1">
      <c r="B2" s="5"/>
      <c r="C2" s="6"/>
      <c r="D2" s="6"/>
      <c r="E2" s="6"/>
      <c r="F2" s="7"/>
      <c r="G2" s="8"/>
    </row>
    <row r="3" spans="2:7" ht="13.5" thickBot="1">
      <c r="B3" s="295" t="s">
        <v>193</v>
      </c>
      <c r="C3" s="296"/>
      <c r="D3" s="296"/>
      <c r="E3" s="296"/>
      <c r="F3" s="296"/>
      <c r="G3" s="297"/>
    </row>
    <row r="4" spans="2:7" ht="13.5" thickBot="1">
      <c r="B4" s="298" t="s">
        <v>13</v>
      </c>
      <c r="C4" s="299"/>
      <c r="D4" s="299"/>
      <c r="E4" s="299"/>
      <c r="F4" s="299"/>
      <c r="G4" s="300"/>
    </row>
    <row r="5" spans="2:7" ht="26.25" thickBot="1">
      <c r="B5" s="53" t="s">
        <v>14</v>
      </c>
      <c r="C5" s="28" t="s">
        <v>0</v>
      </c>
      <c r="D5" s="28" t="s">
        <v>5</v>
      </c>
      <c r="E5" s="28" t="s">
        <v>216</v>
      </c>
      <c r="F5" s="29" t="s">
        <v>190</v>
      </c>
      <c r="G5" s="30" t="s">
        <v>1</v>
      </c>
    </row>
    <row r="6" spans="2:7" ht="12.75">
      <c r="B6" s="22"/>
      <c r="C6" s="17"/>
      <c r="D6" s="17"/>
      <c r="E6" s="17"/>
      <c r="F6" s="14"/>
      <c r="G6" s="23"/>
    </row>
    <row r="7" spans="2:7" ht="12.75">
      <c r="B7" s="12" t="s">
        <v>2</v>
      </c>
      <c r="C7" s="18"/>
      <c r="D7" s="18"/>
      <c r="E7" s="18"/>
      <c r="F7" s="36"/>
      <c r="G7" s="37"/>
    </row>
    <row r="8" spans="2:9" ht="12.75">
      <c r="B8" s="47" t="s">
        <v>20</v>
      </c>
      <c r="C8" s="18"/>
      <c r="D8" s="18"/>
      <c r="E8" s="18"/>
      <c r="F8" s="36"/>
      <c r="G8" s="37"/>
      <c r="I8" s="31"/>
    </row>
    <row r="9" spans="2:9" ht="12.75">
      <c r="B9" s="12" t="s">
        <v>10</v>
      </c>
      <c r="C9" s="18"/>
      <c r="D9" s="18"/>
      <c r="E9" s="231"/>
      <c r="F9" s="48"/>
      <c r="G9" s="24"/>
      <c r="I9" s="31"/>
    </row>
    <row r="10" spans="2:9" ht="12.75">
      <c r="B10" s="12" t="s">
        <v>18</v>
      </c>
      <c r="C10" s="18"/>
      <c r="D10" s="18"/>
      <c r="E10" s="18"/>
      <c r="F10" s="15"/>
      <c r="G10" s="24"/>
      <c r="I10" s="31"/>
    </row>
    <row r="11" spans="2:11" ht="12.75">
      <c r="B11" s="146" t="s">
        <v>245</v>
      </c>
      <c r="C11" s="18" t="s">
        <v>180</v>
      </c>
      <c r="D11" s="110">
        <v>500000</v>
      </c>
      <c r="E11" s="18" t="s">
        <v>217</v>
      </c>
      <c r="F11" s="15">
        <v>494.4205</v>
      </c>
      <c r="G11" s="105">
        <f aca="true" t="shared" si="0" ref="G11:G25">+F11/$F$53*100</f>
        <v>0.8399995717318112</v>
      </c>
      <c r="H11" s="66"/>
      <c r="I11" s="31"/>
      <c r="K11" s="33"/>
    </row>
    <row r="12" spans="2:11" ht="12.75">
      <c r="B12" s="22" t="s">
        <v>246</v>
      </c>
      <c r="C12" s="18" t="s">
        <v>180</v>
      </c>
      <c r="D12" s="110">
        <v>2500000</v>
      </c>
      <c r="E12" s="18" t="s">
        <v>218</v>
      </c>
      <c r="F12" s="15">
        <v>2468.355</v>
      </c>
      <c r="G12" s="105">
        <f t="shared" si="0"/>
        <v>4.19363101425219</v>
      </c>
      <c r="H12" s="66"/>
      <c r="I12" s="31"/>
      <c r="K12" s="33"/>
    </row>
    <row r="13" spans="2:11" ht="12.75">
      <c r="B13" s="22" t="s">
        <v>247</v>
      </c>
      <c r="C13" s="18" t="s">
        <v>211</v>
      </c>
      <c r="D13" s="110">
        <v>2500000</v>
      </c>
      <c r="E13" s="18" t="s">
        <v>219</v>
      </c>
      <c r="F13" s="15">
        <v>2466.4925</v>
      </c>
      <c r="G13" s="105">
        <f t="shared" si="0"/>
        <v>4.190466705324161</v>
      </c>
      <c r="H13" s="66"/>
      <c r="I13" s="31"/>
      <c r="K13" s="33"/>
    </row>
    <row r="14" spans="2:11" ht="12.75">
      <c r="B14" s="22" t="s">
        <v>248</v>
      </c>
      <c r="C14" s="18" t="s">
        <v>180</v>
      </c>
      <c r="D14" s="110">
        <v>1500000</v>
      </c>
      <c r="E14" s="18" t="s">
        <v>220</v>
      </c>
      <c r="F14" s="15">
        <v>1490.1795</v>
      </c>
      <c r="G14" s="105">
        <f t="shared" si="0"/>
        <v>2.531752105350657</v>
      </c>
      <c r="H14" s="66"/>
      <c r="I14" s="31"/>
      <c r="K14" s="33"/>
    </row>
    <row r="15" spans="2:11" ht="12.75">
      <c r="B15" s="112" t="s">
        <v>249</v>
      </c>
      <c r="C15" s="18" t="s">
        <v>180</v>
      </c>
      <c r="D15" s="110">
        <v>4500000</v>
      </c>
      <c r="E15" s="18" t="s">
        <v>221</v>
      </c>
      <c r="F15" s="15">
        <v>4446.117</v>
      </c>
      <c r="G15" s="105">
        <f t="shared" si="0"/>
        <v>7.553765217804531</v>
      </c>
      <c r="H15" s="66"/>
      <c r="I15" s="31"/>
      <c r="K15" s="33"/>
    </row>
    <row r="16" spans="2:11" ht="12.75">
      <c r="B16" s="22" t="s">
        <v>250</v>
      </c>
      <c r="C16" s="18" t="s">
        <v>212</v>
      </c>
      <c r="D16" s="110">
        <v>1500000</v>
      </c>
      <c r="E16" s="18" t="s">
        <v>222</v>
      </c>
      <c r="F16" s="15">
        <v>1481.3835</v>
      </c>
      <c r="G16" s="105">
        <f t="shared" si="0"/>
        <v>2.5168080724212922</v>
      </c>
      <c r="H16" s="66"/>
      <c r="I16" s="31"/>
      <c r="K16" s="33"/>
    </row>
    <row r="17" spans="2:11" ht="12.75">
      <c r="B17" s="22" t="s">
        <v>251</v>
      </c>
      <c r="C17" s="18" t="s">
        <v>212</v>
      </c>
      <c r="D17" s="110">
        <v>4500000</v>
      </c>
      <c r="E17" s="18" t="s">
        <v>223</v>
      </c>
      <c r="F17" s="15">
        <v>4439.2545</v>
      </c>
      <c r="G17" s="105">
        <f t="shared" si="0"/>
        <v>7.542106119807969</v>
      </c>
      <c r="H17" s="66"/>
      <c r="I17" s="31"/>
      <c r="K17" s="33"/>
    </row>
    <row r="18" spans="2:11" ht="12.75">
      <c r="B18" s="22" t="s">
        <v>252</v>
      </c>
      <c r="C18" s="18" t="s">
        <v>180</v>
      </c>
      <c r="D18" s="110">
        <v>700000</v>
      </c>
      <c r="E18" s="18" t="s">
        <v>224</v>
      </c>
      <c r="F18" s="15">
        <v>692.1929</v>
      </c>
      <c r="G18" s="105">
        <f t="shared" si="0"/>
        <v>1.1760065360473533</v>
      </c>
      <c r="H18" s="66"/>
      <c r="I18" s="31"/>
      <c r="K18" s="33"/>
    </row>
    <row r="19" spans="2:11" ht="12.75">
      <c r="B19" s="22" t="s">
        <v>253</v>
      </c>
      <c r="C19" s="18" t="s">
        <v>180</v>
      </c>
      <c r="D19" s="110">
        <v>500000</v>
      </c>
      <c r="E19" s="18" t="s">
        <v>225</v>
      </c>
      <c r="F19" s="15">
        <v>491.7595</v>
      </c>
      <c r="G19" s="105">
        <f t="shared" si="0"/>
        <v>0.8354786449895374</v>
      </c>
      <c r="H19" s="66"/>
      <c r="I19" s="31"/>
      <c r="K19" s="33"/>
    </row>
    <row r="20" spans="2:11" ht="12.75">
      <c r="B20" s="22" t="s">
        <v>254</v>
      </c>
      <c r="C20" s="18" t="s">
        <v>212</v>
      </c>
      <c r="D20" s="110">
        <v>2500000</v>
      </c>
      <c r="E20" s="18" t="s">
        <v>226</v>
      </c>
      <c r="F20" s="15">
        <v>2464.52</v>
      </c>
      <c r="G20" s="105">
        <f t="shared" si="0"/>
        <v>4.187115511036624</v>
      </c>
      <c r="H20" s="66"/>
      <c r="I20" s="31"/>
      <c r="K20" s="33"/>
    </row>
    <row r="21" spans="2:11" ht="12.75">
      <c r="B21" s="22" t="s">
        <v>255</v>
      </c>
      <c r="C21" s="18" t="s">
        <v>212</v>
      </c>
      <c r="D21" s="110">
        <v>1500000</v>
      </c>
      <c r="E21" s="18" t="s">
        <v>227</v>
      </c>
      <c r="F21" s="15">
        <v>1498.98</v>
      </c>
      <c r="G21" s="105">
        <f t="shared" si="0"/>
        <v>2.5467037835901833</v>
      </c>
      <c r="H21" s="66"/>
      <c r="I21" s="31"/>
      <c r="K21" s="33"/>
    </row>
    <row r="22" spans="2:11" ht="12.75">
      <c r="B22" s="22" t="s">
        <v>256</v>
      </c>
      <c r="C22" s="18" t="s">
        <v>212</v>
      </c>
      <c r="D22" s="110">
        <v>2500000</v>
      </c>
      <c r="E22" s="237" t="s">
        <v>228</v>
      </c>
      <c r="F22" s="125">
        <v>2455.6875</v>
      </c>
      <c r="G22" s="105">
        <f t="shared" si="0"/>
        <v>4.1721094661470595</v>
      </c>
      <c r="H22" s="66"/>
      <c r="I22" s="31"/>
      <c r="K22" s="33"/>
    </row>
    <row r="23" spans="2:11" ht="12.75">
      <c r="B23" s="22" t="s">
        <v>257</v>
      </c>
      <c r="C23" s="18" t="s">
        <v>211</v>
      </c>
      <c r="D23" s="110">
        <v>2500000</v>
      </c>
      <c r="E23" s="237" t="s">
        <v>229</v>
      </c>
      <c r="F23" s="125">
        <v>2457.095</v>
      </c>
      <c r="G23" s="105">
        <f t="shared" si="0"/>
        <v>4.174500749269852</v>
      </c>
      <c r="H23" s="66"/>
      <c r="I23" s="31"/>
      <c r="K23" s="33"/>
    </row>
    <row r="24" spans="2:11" ht="12.75">
      <c r="B24" s="22" t="s">
        <v>258</v>
      </c>
      <c r="C24" s="18" t="s">
        <v>211</v>
      </c>
      <c r="D24" s="110">
        <v>2500000</v>
      </c>
      <c r="E24" s="237" t="s">
        <v>230</v>
      </c>
      <c r="F24" s="125">
        <v>2458.02</v>
      </c>
      <c r="G24" s="105">
        <f t="shared" si="0"/>
        <v>4.17607228524753</v>
      </c>
      <c r="H24" s="66"/>
      <c r="I24" s="31"/>
      <c r="K24" s="33"/>
    </row>
    <row r="25" spans="2:11" ht="13.5" thickBot="1">
      <c r="B25" s="22" t="s">
        <v>259</v>
      </c>
      <c r="C25" s="18" t="s">
        <v>212</v>
      </c>
      <c r="D25" s="110">
        <v>2500000</v>
      </c>
      <c r="E25" s="237" t="s">
        <v>231</v>
      </c>
      <c r="F25" s="125">
        <v>2474.3625</v>
      </c>
      <c r="G25" s="105">
        <f t="shared" si="0"/>
        <v>4.2038375033180335</v>
      </c>
      <c r="H25" s="66"/>
      <c r="I25" s="31"/>
      <c r="K25" s="33"/>
    </row>
    <row r="26" spans="2:10" ht="13.5" thickBot="1">
      <c r="B26" s="12" t="s">
        <v>3</v>
      </c>
      <c r="C26" s="13"/>
      <c r="D26" s="111"/>
      <c r="E26" s="238"/>
      <c r="F26" s="115">
        <f>SUM(F11:F25)+0.005</f>
        <v>32278.824900000003</v>
      </c>
      <c r="G26" s="116">
        <f>SUM(G11:G25)</f>
        <v>54.840353286338775</v>
      </c>
      <c r="H26" s="66"/>
      <c r="I26" s="32"/>
      <c r="J26" s="33"/>
    </row>
    <row r="27" spans="2:9" ht="12.75">
      <c r="B27" s="61" t="s">
        <v>17</v>
      </c>
      <c r="C27" s="13"/>
      <c r="D27" s="111"/>
      <c r="E27" s="13"/>
      <c r="F27" s="16"/>
      <c r="G27" s="106"/>
      <c r="H27" s="34"/>
      <c r="I27" s="4"/>
    </row>
    <row r="28" spans="2:9" ht="12.75">
      <c r="B28" s="26" t="s">
        <v>260</v>
      </c>
      <c r="C28" s="18" t="s">
        <v>211</v>
      </c>
      <c r="D28" s="110">
        <v>500000</v>
      </c>
      <c r="E28" s="18" t="s">
        <v>232</v>
      </c>
      <c r="F28" s="103">
        <v>496.754</v>
      </c>
      <c r="G28" s="105">
        <f aca="true" t="shared" si="1" ref="G28:G38">+F28/$F$53*100</f>
        <v>0.843964089790096</v>
      </c>
      <c r="H28" s="66"/>
      <c r="I28" s="31"/>
    </row>
    <row r="29" spans="2:9" ht="12.75">
      <c r="B29" s="26" t="s">
        <v>261</v>
      </c>
      <c r="C29" s="18" t="s">
        <v>180</v>
      </c>
      <c r="D29" s="110">
        <v>1600000</v>
      </c>
      <c r="E29" s="18" t="s">
        <v>233</v>
      </c>
      <c r="F29" s="103">
        <v>1588.4144</v>
      </c>
      <c r="G29" s="105">
        <f t="shared" si="1"/>
        <v>2.698649056284361</v>
      </c>
      <c r="H29" s="66"/>
      <c r="I29" s="31"/>
    </row>
    <row r="30" spans="2:9" ht="12.75">
      <c r="B30" s="26" t="s">
        <v>262</v>
      </c>
      <c r="C30" s="18" t="s">
        <v>211</v>
      </c>
      <c r="D30" s="110">
        <v>1500000</v>
      </c>
      <c r="E30" s="18" t="s">
        <v>234</v>
      </c>
      <c r="F30" s="103">
        <v>1480.887</v>
      </c>
      <c r="G30" s="105">
        <f t="shared" si="1"/>
        <v>2.5159645398667867</v>
      </c>
      <c r="H30" s="66"/>
      <c r="I30" s="31"/>
    </row>
    <row r="31" spans="2:9" ht="12.75">
      <c r="B31" s="26" t="s">
        <v>263</v>
      </c>
      <c r="C31" s="18" t="s">
        <v>211</v>
      </c>
      <c r="D31" s="110">
        <v>1500000</v>
      </c>
      <c r="E31" s="18" t="s">
        <v>235</v>
      </c>
      <c r="F31" s="103">
        <v>1478.985</v>
      </c>
      <c r="G31" s="105">
        <f t="shared" si="1"/>
        <v>2.512733122105116</v>
      </c>
      <c r="H31" s="66"/>
      <c r="I31" s="31"/>
    </row>
    <row r="32" spans="2:9" ht="12.75">
      <c r="B32" s="26" t="s">
        <v>264</v>
      </c>
      <c r="C32" s="18" t="s">
        <v>211</v>
      </c>
      <c r="D32" s="110">
        <v>2000000</v>
      </c>
      <c r="E32" s="18" t="s">
        <v>236</v>
      </c>
      <c r="F32" s="103">
        <v>1996.774</v>
      </c>
      <c r="G32" s="105">
        <f t="shared" si="1"/>
        <v>3.392434789506534</v>
      </c>
      <c r="H32" s="66"/>
      <c r="I32" s="31"/>
    </row>
    <row r="33" spans="2:9" ht="12.75">
      <c r="B33" s="26" t="s">
        <v>265</v>
      </c>
      <c r="C33" s="18" t="s">
        <v>212</v>
      </c>
      <c r="D33" s="110">
        <v>2000000</v>
      </c>
      <c r="E33" s="18" t="s">
        <v>237</v>
      </c>
      <c r="F33" s="103">
        <v>1990.29</v>
      </c>
      <c r="G33" s="105">
        <f t="shared" si="1"/>
        <v>3.38141874704246</v>
      </c>
      <c r="H33" s="66"/>
      <c r="I33" s="31"/>
    </row>
    <row r="34" spans="2:9" ht="12.75">
      <c r="B34" s="26" t="s">
        <v>266</v>
      </c>
      <c r="C34" s="18" t="s">
        <v>211</v>
      </c>
      <c r="D34" s="110">
        <v>2500000</v>
      </c>
      <c r="E34" s="237" t="s">
        <v>238</v>
      </c>
      <c r="F34" s="127">
        <v>2449.8175</v>
      </c>
      <c r="G34" s="105">
        <f t="shared" si="1"/>
        <v>4.1621365837806</v>
      </c>
      <c r="H34" s="66"/>
      <c r="I34" s="31"/>
    </row>
    <row r="35" spans="2:9" ht="12.75">
      <c r="B35" s="26" t="s">
        <v>267</v>
      </c>
      <c r="C35" s="18" t="s">
        <v>211</v>
      </c>
      <c r="D35" s="110">
        <v>2500000</v>
      </c>
      <c r="E35" s="237" t="s">
        <v>239</v>
      </c>
      <c r="F35" s="127">
        <v>2456.495</v>
      </c>
      <c r="G35" s="105">
        <f t="shared" si="1"/>
        <v>4.173481374581627</v>
      </c>
      <c r="H35" s="66"/>
      <c r="I35" s="31"/>
    </row>
    <row r="36" spans="2:9" ht="12.75">
      <c r="B36" s="26" t="s">
        <v>268</v>
      </c>
      <c r="C36" s="18" t="s">
        <v>180</v>
      </c>
      <c r="D36" s="110">
        <v>2500000</v>
      </c>
      <c r="E36" s="237" t="s">
        <v>240</v>
      </c>
      <c r="F36" s="127">
        <v>2452.565</v>
      </c>
      <c r="G36" s="105">
        <f t="shared" si="1"/>
        <v>4.1668044703737595</v>
      </c>
      <c r="H36" s="66"/>
      <c r="I36" s="31"/>
    </row>
    <row r="37" spans="2:9" ht="12.75">
      <c r="B37" s="26" t="s">
        <v>269</v>
      </c>
      <c r="C37" s="18" t="s">
        <v>180</v>
      </c>
      <c r="D37" s="110">
        <v>1500000</v>
      </c>
      <c r="E37" s="237" t="s">
        <v>241</v>
      </c>
      <c r="F37" s="127">
        <v>1482.735</v>
      </c>
      <c r="G37" s="105">
        <f t="shared" si="1"/>
        <v>2.5191042139065165</v>
      </c>
      <c r="H37" s="66"/>
      <c r="I37" s="31"/>
    </row>
    <row r="38" spans="2:9" ht="13.5" thickBot="1">
      <c r="B38" s="26" t="s">
        <v>270</v>
      </c>
      <c r="C38" s="18" t="s">
        <v>213</v>
      </c>
      <c r="D38" s="110">
        <v>1500000</v>
      </c>
      <c r="E38" s="237" t="s">
        <v>242</v>
      </c>
      <c r="F38" s="127">
        <v>1479.936</v>
      </c>
      <c r="G38" s="105">
        <f t="shared" si="1"/>
        <v>2.5143488309859516</v>
      </c>
      <c r="H38" s="66"/>
      <c r="I38" s="31"/>
    </row>
    <row r="39" spans="2:10" ht="13.5" thickBot="1">
      <c r="B39" s="12" t="s">
        <v>3</v>
      </c>
      <c r="C39" s="13"/>
      <c r="D39" s="111"/>
      <c r="E39" s="238"/>
      <c r="F39" s="115">
        <f>SUM(F28:F38)</f>
        <v>19353.6529</v>
      </c>
      <c r="G39" s="116">
        <f>SUM(G28:G38)</f>
        <v>32.881039818223805</v>
      </c>
      <c r="H39" s="78"/>
      <c r="I39" s="78"/>
      <c r="J39" s="33"/>
    </row>
    <row r="40" spans="2:9" ht="12.75">
      <c r="B40" s="12" t="s">
        <v>120</v>
      </c>
      <c r="C40" s="13"/>
      <c r="D40" s="111"/>
      <c r="E40" s="238"/>
      <c r="F40" s="126"/>
      <c r="G40" s="109"/>
      <c r="H40" s="34"/>
      <c r="I40" s="4"/>
    </row>
    <row r="41" spans="2:9" ht="13.5" thickBot="1">
      <c r="B41" s="112" t="s">
        <v>203</v>
      </c>
      <c r="C41" s="13"/>
      <c r="D41" s="110">
        <v>200000</v>
      </c>
      <c r="E41" s="237"/>
      <c r="F41" s="127">
        <v>200</v>
      </c>
      <c r="G41" s="105">
        <f>+F41/$F$53*100</f>
        <v>0.33979156274135525</v>
      </c>
      <c r="H41" s="66"/>
      <c r="I41" s="31"/>
    </row>
    <row r="42" spans="2:10" ht="13.5" thickBot="1">
      <c r="B42" s="12" t="s">
        <v>3</v>
      </c>
      <c r="C42" s="13"/>
      <c r="D42" s="111"/>
      <c r="E42" s="238"/>
      <c r="F42" s="115">
        <f>SUM(F41:F41)</f>
        <v>200</v>
      </c>
      <c r="G42" s="116">
        <f>SUM(G41:G41)+0.005</f>
        <v>0.34479156274135525</v>
      </c>
      <c r="H42" s="78"/>
      <c r="I42" s="78"/>
      <c r="J42" s="33"/>
    </row>
    <row r="43" spans="2:10" ht="12.75">
      <c r="B43" s="12" t="s">
        <v>208</v>
      </c>
      <c r="C43" s="13"/>
      <c r="D43" s="111"/>
      <c r="E43" s="238"/>
      <c r="F43" s="126"/>
      <c r="G43" s="109"/>
      <c r="H43" s="78"/>
      <c r="I43" s="78"/>
      <c r="J43" s="33"/>
    </row>
    <row r="44" spans="2:10" ht="12.75">
      <c r="B44" s="22" t="s">
        <v>205</v>
      </c>
      <c r="C44" s="18" t="s">
        <v>214</v>
      </c>
      <c r="D44" s="110">
        <v>2500000</v>
      </c>
      <c r="E44" s="237" t="s">
        <v>243</v>
      </c>
      <c r="F44" s="127">
        <v>2499.615</v>
      </c>
      <c r="G44" s="128">
        <f>+F44/$F$53*100</f>
        <v>4.246740435508664</v>
      </c>
      <c r="H44" s="78"/>
      <c r="I44" s="78"/>
      <c r="J44" s="33"/>
    </row>
    <row r="45" spans="2:10" ht="13.5" thickBot="1">
      <c r="B45" s="22" t="s">
        <v>206</v>
      </c>
      <c r="C45" s="18" t="s">
        <v>215</v>
      </c>
      <c r="D45" s="110">
        <v>2500000</v>
      </c>
      <c r="E45" s="237" t="s">
        <v>244</v>
      </c>
      <c r="F45" s="127">
        <v>2496.8875</v>
      </c>
      <c r="G45" s="128">
        <f>+F45/$F$53*100</f>
        <v>4.242106528071778</v>
      </c>
      <c r="H45" s="78"/>
      <c r="I45" s="78"/>
      <c r="J45" s="33"/>
    </row>
    <row r="46" spans="2:10" ht="13.5" thickBot="1">
      <c r="B46" s="12" t="s">
        <v>3</v>
      </c>
      <c r="C46" s="18"/>
      <c r="D46" s="110"/>
      <c r="E46" s="237"/>
      <c r="F46" s="115">
        <f>SUM(F44:F45)</f>
        <v>4996.5025</v>
      </c>
      <c r="G46" s="116">
        <f>SUM(G44:G45)</f>
        <v>8.488846963580443</v>
      </c>
      <c r="H46" s="78"/>
      <c r="I46" s="78"/>
      <c r="J46" s="33"/>
    </row>
    <row r="47" spans="2:10" ht="12.75">
      <c r="B47" s="12" t="s">
        <v>209</v>
      </c>
      <c r="C47" s="13"/>
      <c r="D47" s="111"/>
      <c r="E47" s="238"/>
      <c r="F47" s="126"/>
      <c r="G47" s="109"/>
      <c r="H47" s="78"/>
      <c r="I47" s="78"/>
      <c r="J47" s="33"/>
    </row>
    <row r="48" spans="2:10" ht="13.5" thickBot="1">
      <c r="B48" s="22" t="s">
        <v>207</v>
      </c>
      <c r="C48" s="13"/>
      <c r="D48" s="110">
        <v>2500000</v>
      </c>
      <c r="E48" s="237"/>
      <c r="F48" s="127">
        <v>2455.525</v>
      </c>
      <c r="G48" s="128">
        <f>+F48/$F$53*100</f>
        <v>4.171833385502332</v>
      </c>
      <c r="H48" s="78"/>
      <c r="I48" s="78"/>
      <c r="J48" s="33"/>
    </row>
    <row r="49" spans="2:10" ht="13.5" thickBot="1">
      <c r="B49" s="12" t="s">
        <v>3</v>
      </c>
      <c r="C49" s="13"/>
      <c r="D49" s="110"/>
      <c r="E49" s="237"/>
      <c r="F49" s="115">
        <f>+F48</f>
        <v>2455.525</v>
      </c>
      <c r="G49" s="116">
        <f>+G48</f>
        <v>4.171833385502332</v>
      </c>
      <c r="H49" s="78"/>
      <c r="I49" s="78"/>
      <c r="J49" s="33"/>
    </row>
    <row r="50" spans="2:7" ht="12.75">
      <c r="B50" s="12" t="s">
        <v>210</v>
      </c>
      <c r="C50" s="18"/>
      <c r="D50" s="110" t="s">
        <v>204</v>
      </c>
      <c r="E50" s="18"/>
      <c r="F50" s="15"/>
      <c r="G50" s="107"/>
    </row>
    <row r="51" spans="2:9" ht="13.5" thickBot="1">
      <c r="B51" s="22" t="s">
        <v>16</v>
      </c>
      <c r="C51" s="18"/>
      <c r="D51" s="110"/>
      <c r="E51" s="18"/>
      <c r="F51" s="15">
        <f>F53-F26-F39-F42-F46-F49</f>
        <v>-424.8919575000032</v>
      </c>
      <c r="G51" s="105">
        <f>+F51/$F$53*100-0.01</f>
        <v>-0.7318735111757979</v>
      </c>
      <c r="H51" s="66"/>
      <c r="I51" s="31"/>
    </row>
    <row r="52" spans="2:11" ht="13.5" thickBot="1">
      <c r="B52" s="12" t="s">
        <v>3</v>
      </c>
      <c r="C52" s="13"/>
      <c r="D52" s="111"/>
      <c r="E52" s="238"/>
      <c r="F52" s="144">
        <f>SUM(F51:F51)</f>
        <v>-424.8919575000032</v>
      </c>
      <c r="G52" s="116">
        <f>SUM(G51:G51)+0.01</f>
        <v>-0.7218735111757979</v>
      </c>
      <c r="H52" s="66"/>
      <c r="I52" s="31"/>
      <c r="J52" s="33"/>
      <c r="K52" s="78"/>
    </row>
    <row r="53" spans="2:11" ht="13.5" thickBot="1">
      <c r="B53" s="11" t="s">
        <v>191</v>
      </c>
      <c r="C53" s="19"/>
      <c r="D53" s="129"/>
      <c r="E53" s="239"/>
      <c r="F53" s="113">
        <v>58859.6133425</v>
      </c>
      <c r="G53" s="114">
        <f>G26+G39+G42+G52++G46+G49</f>
        <v>100.00499150521091</v>
      </c>
      <c r="I53" s="31"/>
      <c r="K53" s="78"/>
    </row>
    <row r="54" spans="2:7" ht="12.75">
      <c r="B54" s="54" t="s">
        <v>15</v>
      </c>
      <c r="C54" s="55"/>
      <c r="D54" s="55"/>
      <c r="E54" s="240"/>
      <c r="F54" s="56"/>
      <c r="G54" s="57"/>
    </row>
    <row r="55" spans="2:7" ht="12.75">
      <c r="B55" s="26"/>
      <c r="C55" s="20"/>
      <c r="D55" s="20"/>
      <c r="E55" s="241"/>
      <c r="F55" s="21"/>
      <c r="G55" s="25"/>
    </row>
    <row r="56" spans="2:8" ht="12.75">
      <c r="B56" s="26" t="s">
        <v>6</v>
      </c>
      <c r="C56" s="20"/>
      <c r="D56" s="20"/>
      <c r="E56" s="241"/>
      <c r="F56" s="21"/>
      <c r="G56" s="25"/>
      <c r="H56" s="27"/>
    </row>
    <row r="57" spans="2:8" ht="12.75">
      <c r="B57" s="26" t="s">
        <v>19</v>
      </c>
      <c r="C57" s="35" t="s">
        <v>9</v>
      </c>
      <c r="D57" s="20"/>
      <c r="E57" s="241"/>
      <c r="F57" s="21"/>
      <c r="G57" s="25"/>
      <c r="H57" s="27"/>
    </row>
    <row r="58" spans="2:8" ht="12.75">
      <c r="B58" s="26" t="s">
        <v>186</v>
      </c>
      <c r="C58" s="20"/>
      <c r="D58" s="20"/>
      <c r="E58" s="241"/>
      <c r="F58" s="21"/>
      <c r="G58" s="25"/>
      <c r="H58" s="27"/>
    </row>
    <row r="59" spans="1:8" ht="12.75">
      <c r="A59" s="4" t="s">
        <v>82</v>
      </c>
      <c r="B59" s="38" t="s">
        <v>23</v>
      </c>
      <c r="C59" s="70">
        <v>1144.6243</v>
      </c>
      <c r="D59" s="20"/>
      <c r="E59" s="241"/>
      <c r="F59" s="21"/>
      <c r="G59" s="25"/>
      <c r="H59" s="27"/>
    </row>
    <row r="60" spans="1:8" ht="12.75">
      <c r="A60" s="4" t="s">
        <v>80</v>
      </c>
      <c r="B60" s="38" t="s">
        <v>24</v>
      </c>
      <c r="C60" s="70">
        <v>1000.095</v>
      </c>
      <c r="D60" s="20"/>
      <c r="E60" s="241"/>
      <c r="F60" s="21"/>
      <c r="G60" s="25"/>
      <c r="H60" s="27"/>
    </row>
    <row r="61" spans="1:8" ht="12.75">
      <c r="A61" s="4" t="s">
        <v>84</v>
      </c>
      <c r="B61" s="38" t="s">
        <v>26</v>
      </c>
      <c r="C61" s="70">
        <v>1001.2226</v>
      </c>
      <c r="D61" s="20"/>
      <c r="E61" s="241"/>
      <c r="F61" s="21"/>
      <c r="G61" s="25"/>
      <c r="H61" s="27"/>
    </row>
    <row r="62" spans="1:8" ht="12.75">
      <c r="A62" s="4" t="s">
        <v>81</v>
      </c>
      <c r="B62" s="38" t="s">
        <v>27</v>
      </c>
      <c r="C62" s="70">
        <v>1001.5428</v>
      </c>
      <c r="D62" s="20"/>
      <c r="E62" s="241"/>
      <c r="F62" s="21"/>
      <c r="G62" s="25"/>
      <c r="H62" s="27"/>
    </row>
    <row r="63" spans="1:8" ht="12.75">
      <c r="A63" s="4" t="s">
        <v>83</v>
      </c>
      <c r="B63" s="38" t="s">
        <v>29</v>
      </c>
      <c r="C63" s="70">
        <v>1001.499</v>
      </c>
      <c r="D63" s="20"/>
      <c r="E63" s="241"/>
      <c r="F63" s="21"/>
      <c r="G63" s="25"/>
      <c r="H63" s="27"/>
    </row>
    <row r="64" spans="2:8" ht="12.75">
      <c r="B64" s="38" t="s">
        <v>187</v>
      </c>
      <c r="C64" s="39"/>
      <c r="D64" s="20"/>
      <c r="E64" s="241"/>
      <c r="F64" s="21"/>
      <c r="G64" s="25"/>
      <c r="H64" s="27"/>
    </row>
    <row r="65" spans="1:8" ht="12.75">
      <c r="A65" s="4" t="s">
        <v>82</v>
      </c>
      <c r="B65" s="38" t="s">
        <v>23</v>
      </c>
      <c r="C65" s="70">
        <v>1200.21635</v>
      </c>
      <c r="D65" s="20"/>
      <c r="E65" s="241"/>
      <c r="F65" s="21"/>
      <c r="G65" s="25"/>
      <c r="H65" s="27"/>
    </row>
    <row r="66" spans="1:8" ht="12.75">
      <c r="A66" s="4" t="s">
        <v>80</v>
      </c>
      <c r="B66" s="38" t="s">
        <v>24</v>
      </c>
      <c r="C66" s="70">
        <v>1000.249999</v>
      </c>
      <c r="D66" s="20"/>
      <c r="E66" s="241"/>
      <c r="F66" s="21"/>
      <c r="G66" s="25"/>
      <c r="H66" s="27"/>
    </row>
    <row r="67" spans="1:8" ht="12.75">
      <c r="A67" s="4" t="s">
        <v>84</v>
      </c>
      <c r="B67" s="38" t="s">
        <v>26</v>
      </c>
      <c r="C67" s="70">
        <v>1001.268964</v>
      </c>
      <c r="D67" s="20"/>
      <c r="E67" s="241"/>
      <c r="F67" s="21"/>
      <c r="G67" s="25"/>
      <c r="H67" s="27"/>
    </row>
    <row r="68" spans="1:8" ht="12.75">
      <c r="A68" s="4" t="s">
        <v>81</v>
      </c>
      <c r="B68" s="38" t="s">
        <v>27</v>
      </c>
      <c r="C68" s="70">
        <v>1001.087855</v>
      </c>
      <c r="D68" s="20"/>
      <c r="E68" s="241"/>
      <c r="F68" s="21"/>
      <c r="G68" s="25"/>
      <c r="H68" s="27"/>
    </row>
    <row r="69" spans="1:8" ht="12.75">
      <c r="A69" s="4" t="s">
        <v>83</v>
      </c>
      <c r="B69" s="38" t="s">
        <v>29</v>
      </c>
      <c r="C69" s="70">
        <v>1001.035452</v>
      </c>
      <c r="D69" s="20"/>
      <c r="E69" s="241"/>
      <c r="F69" s="21"/>
      <c r="G69" s="25"/>
      <c r="H69" s="27"/>
    </row>
    <row r="70" spans="2:8" ht="12.75">
      <c r="B70" s="26" t="s">
        <v>7</v>
      </c>
      <c r="C70" s="35" t="s">
        <v>9</v>
      </c>
      <c r="D70" s="20"/>
      <c r="E70" s="241"/>
      <c r="F70" s="21"/>
      <c r="G70" s="25"/>
      <c r="H70" s="27"/>
    </row>
    <row r="71" spans="2:8" ht="12.75">
      <c r="B71" s="26" t="s">
        <v>8</v>
      </c>
      <c r="C71" s="35" t="s">
        <v>9</v>
      </c>
      <c r="D71" s="20"/>
      <c r="E71" s="241"/>
      <c r="F71" s="21"/>
      <c r="G71" s="25"/>
      <c r="H71" s="27"/>
    </row>
    <row r="72" spans="2:9" ht="12.75">
      <c r="B72" s="26" t="s">
        <v>154</v>
      </c>
      <c r="C72" s="123"/>
      <c r="D72" s="20"/>
      <c r="E72" s="241"/>
      <c r="F72" s="21"/>
      <c r="G72" s="25"/>
      <c r="H72" s="4"/>
      <c r="I72" s="4"/>
    </row>
    <row r="73" spans="2:8" ht="12.75">
      <c r="B73" s="26" t="s">
        <v>35</v>
      </c>
      <c r="C73" s="35" t="s">
        <v>463</v>
      </c>
      <c r="D73" s="20"/>
      <c r="E73" s="241"/>
      <c r="F73" s="21"/>
      <c r="G73" s="25"/>
      <c r="H73" s="27"/>
    </row>
    <row r="74" spans="2:8" ht="13.5" thickBot="1">
      <c r="B74" s="26" t="s">
        <v>36</v>
      </c>
      <c r="C74" s="40"/>
      <c r="D74" s="20"/>
      <c r="E74" s="241"/>
      <c r="F74" s="21"/>
      <c r="G74" s="25"/>
      <c r="H74" s="27"/>
    </row>
    <row r="75" spans="2:8" ht="13.5" thickBot="1">
      <c r="B75" s="80" t="s">
        <v>21</v>
      </c>
      <c r="C75" s="82" t="s">
        <v>11</v>
      </c>
      <c r="D75" s="81" t="s">
        <v>12</v>
      </c>
      <c r="E75" s="235"/>
      <c r="F75" s="45"/>
      <c r="G75" s="46"/>
      <c r="H75" s="27"/>
    </row>
    <row r="76" spans="1:8" ht="12.75">
      <c r="A76" s="4" t="s">
        <v>80</v>
      </c>
      <c r="B76" s="50" t="s">
        <v>30</v>
      </c>
      <c r="C76" s="73">
        <v>37.19941300000003</v>
      </c>
      <c r="D76" s="73">
        <v>35.680620999999995</v>
      </c>
      <c r="E76" s="242"/>
      <c r="F76" s="132" t="s">
        <v>133</v>
      </c>
      <c r="G76" s="46"/>
      <c r="H76" s="27"/>
    </row>
    <row r="77" spans="1:8" ht="12.75">
      <c r="A77" s="4" t="s">
        <v>84</v>
      </c>
      <c r="B77" s="51" t="s">
        <v>25</v>
      </c>
      <c r="C77" s="74">
        <v>37.309873</v>
      </c>
      <c r="D77" s="74">
        <v>35.786574</v>
      </c>
      <c r="E77" s="242"/>
      <c r="F77" s="132" t="s">
        <v>134</v>
      </c>
      <c r="G77" s="46"/>
      <c r="H77" s="27"/>
    </row>
    <row r="78" spans="1:8" ht="12.75">
      <c r="A78" s="4" t="s">
        <v>81</v>
      </c>
      <c r="B78" s="51" t="s">
        <v>31</v>
      </c>
      <c r="C78" s="74">
        <v>37.749915</v>
      </c>
      <c r="D78" s="74">
        <v>36.208654</v>
      </c>
      <c r="E78" s="242"/>
      <c r="F78" s="132" t="s">
        <v>135</v>
      </c>
      <c r="G78" s="46"/>
      <c r="H78" s="27"/>
    </row>
    <row r="79" spans="1:8" ht="13.5" thickBot="1">
      <c r="A79" s="4" t="s">
        <v>83</v>
      </c>
      <c r="B79" s="79" t="s">
        <v>28</v>
      </c>
      <c r="C79" s="77">
        <v>37.828888</v>
      </c>
      <c r="D79" s="77">
        <v>36.284401</v>
      </c>
      <c r="E79" s="242"/>
      <c r="F79" s="132" t="s">
        <v>136</v>
      </c>
      <c r="G79" s="46"/>
      <c r="H79" s="27"/>
    </row>
    <row r="80" spans="2:8" ht="12.75">
      <c r="B80" s="44" t="s">
        <v>64</v>
      </c>
      <c r="C80" s="86"/>
      <c r="D80" s="86"/>
      <c r="E80" s="242"/>
      <c r="F80" s="45"/>
      <c r="G80" s="46"/>
      <c r="H80" s="27"/>
    </row>
    <row r="81" spans="2:8" ht="12.75">
      <c r="B81" s="44" t="s">
        <v>461</v>
      </c>
      <c r="C81" s="86"/>
      <c r="D81" s="86"/>
      <c r="E81" s="242"/>
      <c r="F81" s="45"/>
      <c r="G81" s="46"/>
      <c r="H81" s="27"/>
    </row>
    <row r="82" spans="2:8" ht="12.75">
      <c r="B82" s="44" t="s">
        <v>462</v>
      </c>
      <c r="C82" s="86"/>
      <c r="D82" s="86"/>
      <c r="E82" s="242"/>
      <c r="F82" s="45"/>
      <c r="G82" s="46"/>
      <c r="H82" s="27"/>
    </row>
    <row r="83" spans="2:7" ht="13.5" thickBot="1">
      <c r="B83" s="49" t="s">
        <v>69</v>
      </c>
      <c r="C83" s="58"/>
      <c r="D83" s="58"/>
      <c r="E83" s="243"/>
      <c r="F83" s="59"/>
      <c r="G83" s="60"/>
    </row>
    <row r="84" ht="12.75">
      <c r="F84" s="9"/>
    </row>
  </sheetData>
  <sheetProtection/>
  <mergeCells count="2">
    <mergeCell ref="B3:G3"/>
    <mergeCell ref="B4:G4"/>
  </mergeCells>
  <printOptions/>
  <pageMargins left="0.37" right="0.37" top="1" bottom="1" header="0.71" footer="0.71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PageLayoutView="0" workbookViewId="0" topLeftCell="B1">
      <selection activeCell="B22" sqref="B22"/>
    </sheetView>
  </sheetViews>
  <sheetFormatPr defaultColWidth="9.140625" defaultRowHeight="12.75"/>
  <cols>
    <col min="1" max="1" width="0" style="2" hidden="1" customWidth="1"/>
    <col min="2" max="2" width="77.8515625" style="2" customWidth="1"/>
    <col min="3" max="3" width="16.00390625" style="2" bestFit="1" customWidth="1"/>
    <col min="4" max="4" width="14.421875" style="2" customWidth="1"/>
    <col min="5" max="5" width="16.8515625" style="2" customWidth="1"/>
    <col min="6" max="6" width="11.28125" style="2" bestFit="1" customWidth="1"/>
    <col min="7" max="7" width="19.8515625" style="2" customWidth="1"/>
    <col min="8" max="8" width="11.421875" style="10" customWidth="1"/>
    <col min="9" max="9" width="12.00390625" style="3" bestFit="1" customWidth="1"/>
    <col min="10" max="10" width="10.7109375" style="2" bestFit="1" customWidth="1"/>
    <col min="11" max="16384" width="9.140625" style="2" customWidth="1"/>
  </cols>
  <sheetData>
    <row r="1" spans="1:7" ht="18.75" customHeight="1">
      <c r="A1" s="2" t="s">
        <v>88</v>
      </c>
      <c r="B1" s="135" t="s">
        <v>22</v>
      </c>
      <c r="C1" s="135"/>
      <c r="D1" s="135"/>
      <c r="E1" s="135"/>
      <c r="F1" s="135"/>
      <c r="G1" s="135"/>
    </row>
    <row r="2" spans="2:7" ht="13.5" thickBot="1">
      <c r="B2" s="5"/>
      <c r="C2" s="6"/>
      <c r="D2" s="6"/>
      <c r="E2" s="6"/>
      <c r="F2" s="7"/>
      <c r="G2" s="8"/>
    </row>
    <row r="3" spans="2:7" ht="13.5" thickBot="1">
      <c r="B3" s="301" t="s">
        <v>202</v>
      </c>
      <c r="C3" s="302"/>
      <c r="D3" s="302"/>
      <c r="E3" s="302"/>
      <c r="F3" s="302"/>
      <c r="G3" s="303"/>
    </row>
    <row r="4" spans="2:7" ht="13.5" thickBot="1">
      <c r="B4" s="304" t="s">
        <v>66</v>
      </c>
      <c r="C4" s="305"/>
      <c r="D4" s="305"/>
      <c r="E4" s="305"/>
      <c r="F4" s="305"/>
      <c r="G4" s="306"/>
    </row>
    <row r="5" spans="2:7" ht="39" thickBot="1">
      <c r="B5" s="178" t="s">
        <v>14</v>
      </c>
      <c r="C5" s="179" t="s">
        <v>0</v>
      </c>
      <c r="D5" s="220" t="s">
        <v>5</v>
      </c>
      <c r="E5" s="220" t="s">
        <v>216</v>
      </c>
      <c r="F5" s="29" t="s">
        <v>190</v>
      </c>
      <c r="G5" s="180" t="s">
        <v>1</v>
      </c>
    </row>
    <row r="6" spans="2:7" ht="12.75">
      <c r="B6" s="112"/>
      <c r="C6" s="181"/>
      <c r="D6" s="274"/>
      <c r="E6" s="221"/>
      <c r="F6" s="275"/>
      <c r="G6" s="183"/>
    </row>
    <row r="7" spans="2:7" ht="12.75">
      <c r="B7" s="161" t="s">
        <v>2</v>
      </c>
      <c r="C7" s="142"/>
      <c r="D7" s="273"/>
      <c r="E7" s="145"/>
      <c r="F7" s="276"/>
      <c r="G7" s="185"/>
    </row>
    <row r="8" spans="2:7" ht="12.75">
      <c r="B8" s="161" t="s">
        <v>20</v>
      </c>
      <c r="C8" s="142"/>
      <c r="D8" s="273"/>
      <c r="E8" s="145"/>
      <c r="F8" s="276"/>
      <c r="G8" s="185"/>
    </row>
    <row r="9" spans="2:7" ht="12.75">
      <c r="B9" s="161" t="s">
        <v>10</v>
      </c>
      <c r="C9" s="142"/>
      <c r="D9" s="273"/>
      <c r="E9" s="145"/>
      <c r="F9" s="67"/>
      <c r="G9" s="193"/>
    </row>
    <row r="10" spans="2:7" ht="12.75">
      <c r="B10" s="161" t="s">
        <v>18</v>
      </c>
      <c r="C10" s="142"/>
      <c r="D10" s="273"/>
      <c r="E10" s="145"/>
      <c r="F10" s="279"/>
      <c r="G10" s="193"/>
    </row>
    <row r="11" spans="2:11" ht="12.75">
      <c r="B11" s="112" t="s">
        <v>245</v>
      </c>
      <c r="C11" s="142" t="s">
        <v>180</v>
      </c>
      <c r="D11" s="273">
        <v>1000000</v>
      </c>
      <c r="E11" s="142" t="s">
        <v>217</v>
      </c>
      <c r="F11" s="279">
        <v>988.841</v>
      </c>
      <c r="G11" s="147">
        <f aca="true" t="shared" si="0" ref="G11:G18">+F11/$F$32*100</f>
        <v>7.761607435794844</v>
      </c>
      <c r="H11" s="134"/>
      <c r="I11" s="134"/>
      <c r="J11" s="32"/>
      <c r="K11" s="32"/>
    </row>
    <row r="12" spans="2:11" ht="12.75">
      <c r="B12" s="112" t="s">
        <v>492</v>
      </c>
      <c r="C12" s="142" t="s">
        <v>212</v>
      </c>
      <c r="D12" s="273">
        <v>500000</v>
      </c>
      <c r="E12" s="142" t="s">
        <v>450</v>
      </c>
      <c r="F12" s="279">
        <v>481.9105</v>
      </c>
      <c r="G12" s="147">
        <f t="shared" si="0"/>
        <v>3.7826102681701217</v>
      </c>
      <c r="H12" s="134"/>
      <c r="I12" s="134"/>
      <c r="J12" s="32"/>
      <c r="K12" s="32"/>
    </row>
    <row r="13" spans="2:11" ht="12.75">
      <c r="B13" s="112" t="s">
        <v>494</v>
      </c>
      <c r="C13" s="142" t="s">
        <v>212</v>
      </c>
      <c r="D13" s="273">
        <v>2500000</v>
      </c>
      <c r="E13" s="142" t="s">
        <v>452</v>
      </c>
      <c r="F13" s="279">
        <v>2403.825</v>
      </c>
      <c r="G13" s="147">
        <f t="shared" si="0"/>
        <v>18.868095067204475</v>
      </c>
      <c r="H13" s="134"/>
      <c r="I13" s="134"/>
      <c r="J13" s="32"/>
      <c r="K13" s="32"/>
    </row>
    <row r="14" spans="2:11" ht="12.75">
      <c r="B14" s="112" t="s">
        <v>482</v>
      </c>
      <c r="C14" s="142" t="s">
        <v>180</v>
      </c>
      <c r="D14" s="273">
        <v>1000000</v>
      </c>
      <c r="E14" s="142" t="s">
        <v>453</v>
      </c>
      <c r="F14" s="279">
        <v>968.172</v>
      </c>
      <c r="G14" s="147">
        <f t="shared" si="0"/>
        <v>7.599372390837724</v>
      </c>
      <c r="H14" s="134"/>
      <c r="I14" s="134"/>
      <c r="J14" s="32"/>
      <c r="K14" s="32"/>
    </row>
    <row r="15" spans="2:11" ht="12.75">
      <c r="B15" s="112" t="s">
        <v>495</v>
      </c>
      <c r="C15" s="142" t="s">
        <v>180</v>
      </c>
      <c r="D15" s="273">
        <v>500000</v>
      </c>
      <c r="E15" s="142" t="s">
        <v>291</v>
      </c>
      <c r="F15" s="279">
        <v>465.6845</v>
      </c>
      <c r="G15" s="147">
        <f t="shared" si="0"/>
        <v>3.6552492037996034</v>
      </c>
      <c r="H15" s="134"/>
      <c r="I15" s="134"/>
      <c r="J15" s="32"/>
      <c r="K15" s="32"/>
    </row>
    <row r="16" spans="2:11" ht="12.75">
      <c r="B16" s="112" t="s">
        <v>496</v>
      </c>
      <c r="C16" s="142" t="s">
        <v>180</v>
      </c>
      <c r="D16" s="273">
        <v>1000000</v>
      </c>
      <c r="E16" s="142" t="s">
        <v>454</v>
      </c>
      <c r="F16" s="279">
        <v>968.391</v>
      </c>
      <c r="G16" s="147">
        <f t="shared" si="0"/>
        <v>7.601091364897698</v>
      </c>
      <c r="H16" s="134"/>
      <c r="I16" s="134"/>
      <c r="J16" s="32"/>
      <c r="K16" s="32"/>
    </row>
    <row r="17" spans="2:11" ht="12.75">
      <c r="B17" s="112" t="s">
        <v>483</v>
      </c>
      <c r="C17" s="142" t="s">
        <v>289</v>
      </c>
      <c r="D17" s="273">
        <v>1500000</v>
      </c>
      <c r="E17" s="142" t="s">
        <v>455</v>
      </c>
      <c r="F17" s="279">
        <v>1452.258</v>
      </c>
      <c r="G17" s="147">
        <f t="shared" si="0"/>
        <v>11.399058586256587</v>
      </c>
      <c r="H17" s="134"/>
      <c r="I17" s="134"/>
      <c r="J17" s="32"/>
      <c r="K17" s="32"/>
    </row>
    <row r="18" spans="2:11" ht="13.5" thickBot="1">
      <c r="B18" s="112" t="s">
        <v>497</v>
      </c>
      <c r="C18" s="142" t="s">
        <v>212</v>
      </c>
      <c r="D18" s="273">
        <v>2500000</v>
      </c>
      <c r="E18" s="142" t="s">
        <v>456</v>
      </c>
      <c r="F18" s="279">
        <v>2435.615</v>
      </c>
      <c r="G18" s="147">
        <f t="shared" si="0"/>
        <v>19.117621027782484</v>
      </c>
      <c r="H18" s="134"/>
      <c r="I18" s="134"/>
      <c r="J18" s="32"/>
      <c r="K18" s="32"/>
    </row>
    <row r="19" spans="2:9" ht="13.5" thickBot="1">
      <c r="B19" s="161" t="s">
        <v>3</v>
      </c>
      <c r="C19" s="143"/>
      <c r="D19" s="223"/>
      <c r="E19" s="142"/>
      <c r="F19" s="278">
        <f>SUM(F11:F18)</f>
        <v>10164.697</v>
      </c>
      <c r="G19" s="121">
        <f>SUM(G11:G18)</f>
        <v>79.78470534474354</v>
      </c>
      <c r="H19" s="134"/>
      <c r="I19" s="134"/>
    </row>
    <row r="20" spans="2:9" ht="12.75">
      <c r="B20" s="161" t="s">
        <v>17</v>
      </c>
      <c r="C20" s="143"/>
      <c r="D20" s="223"/>
      <c r="E20" s="142"/>
      <c r="F20" s="277"/>
      <c r="G20" s="284"/>
      <c r="H20" s="134"/>
      <c r="I20" s="134"/>
    </row>
    <row r="21" spans="2:9" ht="13.5" thickBot="1">
      <c r="B21" s="112" t="s">
        <v>498</v>
      </c>
      <c r="C21" s="142" t="s">
        <v>180</v>
      </c>
      <c r="D21" s="285">
        <v>1500000</v>
      </c>
      <c r="E21" s="142" t="s">
        <v>457</v>
      </c>
      <c r="F21" s="190">
        <v>1498.617</v>
      </c>
      <c r="G21" s="258">
        <f>+F21/$F$32*100</f>
        <v>11.7629394924043</v>
      </c>
      <c r="H21" s="134"/>
      <c r="I21" s="134"/>
    </row>
    <row r="22" spans="2:9" ht="13.5" thickBot="1">
      <c r="B22" s="161" t="s">
        <v>3</v>
      </c>
      <c r="C22" s="143"/>
      <c r="D22" s="223"/>
      <c r="E22" s="142"/>
      <c r="F22" s="278">
        <f>SUM(F21)</f>
        <v>1498.617</v>
      </c>
      <c r="G22" s="121">
        <f>SUM(G21)</f>
        <v>11.7629394924043</v>
      </c>
      <c r="H22" s="134"/>
      <c r="I22" s="134"/>
    </row>
    <row r="23" spans="2:9" ht="12.75">
      <c r="B23" s="161" t="s">
        <v>283</v>
      </c>
      <c r="C23" s="143"/>
      <c r="D23" s="223"/>
      <c r="E23" s="142"/>
      <c r="F23" s="277"/>
      <c r="G23" s="284"/>
      <c r="H23" s="134"/>
      <c r="I23" s="134"/>
    </row>
    <row r="24" spans="2:9" ht="13.5" thickBot="1">
      <c r="B24" s="112" t="s">
        <v>458</v>
      </c>
      <c r="C24" s="143"/>
      <c r="D24" s="223"/>
      <c r="E24" s="142"/>
      <c r="F24" s="190">
        <v>300</v>
      </c>
      <c r="G24" s="258">
        <f>+F24/$F$32*100</f>
        <v>2.354758986266198</v>
      </c>
      <c r="H24" s="134"/>
      <c r="I24" s="134"/>
    </row>
    <row r="25" spans="2:9" ht="13.5" thickBot="1">
      <c r="B25" s="161" t="s">
        <v>3</v>
      </c>
      <c r="C25" s="143"/>
      <c r="D25" s="223"/>
      <c r="E25" s="293"/>
      <c r="F25" s="120">
        <f>SUM(F24)</f>
        <v>300</v>
      </c>
      <c r="G25" s="121">
        <f>SUM(G24)</f>
        <v>2.354758986266198</v>
      </c>
      <c r="H25" s="134"/>
      <c r="I25" s="134"/>
    </row>
    <row r="26" spans="2:9" ht="12.75">
      <c r="B26" s="161" t="s">
        <v>459</v>
      </c>
      <c r="C26" s="143"/>
      <c r="D26" s="223"/>
      <c r="E26" s="142"/>
      <c r="F26" s="277"/>
      <c r="G26" s="284"/>
      <c r="H26" s="134"/>
      <c r="I26" s="134"/>
    </row>
    <row r="27" spans="2:9" ht="13.5" thickBot="1">
      <c r="B27" s="112" t="s">
        <v>460</v>
      </c>
      <c r="C27" s="142" t="s">
        <v>446</v>
      </c>
      <c r="D27" s="285">
        <v>1000000</v>
      </c>
      <c r="E27" s="142"/>
      <c r="F27" s="190">
        <v>997.582</v>
      </c>
      <c r="G27" s="284">
        <f>+F27/$F$32*100</f>
        <v>7.83021726345802</v>
      </c>
      <c r="H27" s="134"/>
      <c r="I27" s="134"/>
    </row>
    <row r="28" spans="2:9" ht="13.5" thickBot="1">
      <c r="B28" s="161" t="s">
        <v>3</v>
      </c>
      <c r="C28" s="143"/>
      <c r="D28" s="223"/>
      <c r="E28" s="142"/>
      <c r="F28" s="120">
        <f>SUM(F27)</f>
        <v>997.582</v>
      </c>
      <c r="G28" s="121">
        <f>SUM(G27)</f>
        <v>7.83021726345802</v>
      </c>
      <c r="H28" s="134"/>
      <c r="I28" s="134"/>
    </row>
    <row r="29" spans="2:7" ht="12.75">
      <c r="B29" s="161" t="s">
        <v>4</v>
      </c>
      <c r="C29" s="142"/>
      <c r="D29" s="273"/>
      <c r="E29" s="142"/>
      <c r="F29" s="279"/>
      <c r="G29" s="193"/>
    </row>
    <row r="30" spans="2:9" ht="13.5" thickBot="1">
      <c r="B30" s="112" t="s">
        <v>16</v>
      </c>
      <c r="C30" s="142"/>
      <c r="D30" s="273"/>
      <c r="E30" s="145"/>
      <c r="F30" s="279">
        <f>F32-F19-F22-F25-F28</f>
        <v>-220.7386526999993</v>
      </c>
      <c r="G30" s="294">
        <f>+F30/$F$32*100</f>
        <v>-1.7326210868720555</v>
      </c>
      <c r="H30" s="134"/>
      <c r="I30" s="134"/>
    </row>
    <row r="31" spans="2:9" ht="13.5" thickBot="1">
      <c r="B31" s="161" t="s">
        <v>3</v>
      </c>
      <c r="C31" s="143"/>
      <c r="D31" s="223"/>
      <c r="E31" s="222"/>
      <c r="F31" s="281">
        <f>SUM(F30:F30)</f>
        <v>-220.7386526999993</v>
      </c>
      <c r="G31" s="225">
        <f>SUM(G30:G30)</f>
        <v>-1.7326210868720555</v>
      </c>
      <c r="H31" s="134"/>
      <c r="I31" s="134"/>
    </row>
    <row r="32" spans="2:9" ht="13.5" thickBot="1">
      <c r="B32" s="11" t="s">
        <v>191</v>
      </c>
      <c r="C32" s="195"/>
      <c r="D32" s="226"/>
      <c r="E32" s="283"/>
      <c r="F32" s="282">
        <v>12740.1573473</v>
      </c>
      <c r="G32" s="114">
        <f>+G19+G22+G25+G28</f>
        <v>101.73262108687206</v>
      </c>
      <c r="H32" s="66"/>
      <c r="I32" s="66"/>
    </row>
    <row r="33" spans="2:7" ht="12.75">
      <c r="B33" s="197" t="s">
        <v>15</v>
      </c>
      <c r="C33" s="198"/>
      <c r="D33" s="198"/>
      <c r="E33" s="198"/>
      <c r="F33" s="199"/>
      <c r="G33" s="200"/>
    </row>
    <row r="34" spans="2:7" ht="12.75">
      <c r="B34" s="65"/>
      <c r="C34" s="40"/>
      <c r="D34" s="40"/>
      <c r="E34" s="40"/>
      <c r="F34" s="67"/>
      <c r="G34" s="157"/>
    </row>
    <row r="35" spans="2:7" ht="12.75">
      <c r="B35" s="65" t="s">
        <v>6</v>
      </c>
      <c r="C35" s="40"/>
      <c r="D35" s="40"/>
      <c r="E35" s="40"/>
      <c r="F35" s="67"/>
      <c r="G35" s="157"/>
    </row>
    <row r="36" spans="2:7" ht="12.75">
      <c r="B36" s="65" t="s">
        <v>19</v>
      </c>
      <c r="C36" s="72" t="s">
        <v>9</v>
      </c>
      <c r="D36" s="40"/>
      <c r="E36" s="40"/>
      <c r="F36" s="67"/>
      <c r="G36" s="157"/>
    </row>
    <row r="37" spans="2:7" ht="12.75">
      <c r="B37" s="65" t="s">
        <v>103</v>
      </c>
      <c r="C37" s="40"/>
      <c r="D37" s="40"/>
      <c r="E37" s="40"/>
      <c r="F37" s="67"/>
      <c r="G37" s="157"/>
    </row>
    <row r="38" spans="1:7" ht="12.75">
      <c r="A38" s="2" t="s">
        <v>82</v>
      </c>
      <c r="B38" s="167" t="s">
        <v>23</v>
      </c>
      <c r="C38" s="71">
        <v>1013.6622</v>
      </c>
      <c r="D38" s="40"/>
      <c r="E38" s="40"/>
      <c r="F38" s="67"/>
      <c r="G38" s="157"/>
    </row>
    <row r="39" spans="1:7" ht="12.75">
      <c r="A39" s="2" t="s">
        <v>80</v>
      </c>
      <c r="B39" s="167" t="s">
        <v>24</v>
      </c>
      <c r="C39" s="71">
        <v>1000.3735</v>
      </c>
      <c r="D39" s="40"/>
      <c r="E39" s="40"/>
      <c r="F39" s="67"/>
      <c r="G39" s="157"/>
    </row>
    <row r="40" spans="1:7" ht="12.75">
      <c r="A40" s="2" t="s">
        <v>84</v>
      </c>
      <c r="B40" s="167" t="s">
        <v>26</v>
      </c>
      <c r="C40" s="71">
        <v>1001.1289</v>
      </c>
      <c r="D40" s="40"/>
      <c r="E40" s="40"/>
      <c r="F40" s="67"/>
      <c r="G40" s="157"/>
    </row>
    <row r="41" spans="1:7" ht="12.75">
      <c r="A41" s="2" t="s">
        <v>83</v>
      </c>
      <c r="B41" s="167" t="s">
        <v>29</v>
      </c>
      <c r="C41" s="71">
        <v>1001.1979</v>
      </c>
      <c r="D41" s="40"/>
      <c r="E41" s="40"/>
      <c r="F41" s="67"/>
      <c r="G41" s="157"/>
    </row>
    <row r="42" spans="2:7" ht="12.75">
      <c r="B42" s="167" t="s">
        <v>102</v>
      </c>
      <c r="C42" s="71"/>
      <c r="D42" s="40"/>
      <c r="E42" s="40"/>
      <c r="F42" s="67"/>
      <c r="G42" s="157"/>
    </row>
    <row r="43" spans="1:7" ht="12.75">
      <c r="A43" s="2" t="s">
        <v>82</v>
      </c>
      <c r="B43" s="167" t="s">
        <v>23</v>
      </c>
      <c r="C43" s="70">
        <v>1062.988825</v>
      </c>
      <c r="D43" s="40"/>
      <c r="E43" s="40"/>
      <c r="F43" s="67"/>
      <c r="G43" s="157"/>
    </row>
    <row r="44" spans="1:7" ht="12.75">
      <c r="A44" s="2" t="s">
        <v>80</v>
      </c>
      <c r="B44" s="167" t="s">
        <v>24</v>
      </c>
      <c r="C44" s="70">
        <v>1001.296241</v>
      </c>
      <c r="D44" s="40"/>
      <c r="E44" s="40"/>
      <c r="F44" s="67"/>
      <c r="G44" s="157"/>
    </row>
    <row r="45" spans="1:7" ht="12.75">
      <c r="A45" s="2" t="s">
        <v>84</v>
      </c>
      <c r="B45" s="167" t="s">
        <v>26</v>
      </c>
      <c r="C45" s="70">
        <v>1001.847277</v>
      </c>
      <c r="D45" s="40"/>
      <c r="E45" s="40"/>
      <c r="F45" s="67"/>
      <c r="G45" s="157"/>
    </row>
    <row r="46" spans="1:7" ht="12.75">
      <c r="A46" s="2" t="s">
        <v>83</v>
      </c>
      <c r="B46" s="167" t="s">
        <v>29</v>
      </c>
      <c r="C46" s="70">
        <v>1002.220864</v>
      </c>
      <c r="D46" s="40"/>
      <c r="E46" s="40"/>
      <c r="F46" s="67"/>
      <c r="G46" s="157"/>
    </row>
    <row r="47" spans="2:7" ht="12.75">
      <c r="B47" s="65" t="s">
        <v>7</v>
      </c>
      <c r="C47" s="72" t="s">
        <v>9</v>
      </c>
      <c r="D47" s="40"/>
      <c r="E47" s="40"/>
      <c r="F47" s="67"/>
      <c r="G47" s="157"/>
    </row>
    <row r="48" spans="2:7" ht="12.75">
      <c r="B48" s="65" t="s">
        <v>8</v>
      </c>
      <c r="C48" s="72" t="s">
        <v>9</v>
      </c>
      <c r="D48" s="40"/>
      <c r="E48" s="40"/>
      <c r="F48" s="67"/>
      <c r="G48" s="157"/>
    </row>
    <row r="49" spans="2:9" ht="12.75">
      <c r="B49" s="65" t="s">
        <v>34</v>
      </c>
      <c r="C49" s="72" t="s">
        <v>9</v>
      </c>
      <c r="D49" s="40"/>
      <c r="E49" s="40"/>
      <c r="F49" s="67"/>
      <c r="G49" s="157"/>
      <c r="H49" s="2"/>
      <c r="I49" s="2"/>
    </row>
    <row r="50" spans="2:7" ht="12.75">
      <c r="B50" s="65" t="s">
        <v>35</v>
      </c>
      <c r="C50" s="72" t="s">
        <v>470</v>
      </c>
      <c r="D50" s="40"/>
      <c r="E50" s="40"/>
      <c r="F50" s="67"/>
      <c r="G50" s="157"/>
    </row>
    <row r="51" spans="2:7" ht="13.5" thickBot="1">
      <c r="B51" s="65" t="s">
        <v>179</v>
      </c>
      <c r="C51" s="40"/>
      <c r="D51" s="40"/>
      <c r="E51" s="40"/>
      <c r="F51" s="67"/>
      <c r="G51" s="157"/>
    </row>
    <row r="52" spans="2:7" ht="13.5" thickBot="1">
      <c r="B52" s="168" t="s">
        <v>21</v>
      </c>
      <c r="C52" s="227" t="s">
        <v>11</v>
      </c>
      <c r="D52" s="228" t="s">
        <v>12</v>
      </c>
      <c r="E52" s="254"/>
      <c r="F52" s="203"/>
      <c r="G52" s="204"/>
    </row>
    <row r="53" spans="1:7" ht="12.75">
      <c r="A53" s="2" t="s">
        <v>80</v>
      </c>
      <c r="B53" s="229" t="s">
        <v>30</v>
      </c>
      <c r="C53" s="73">
        <v>40.80041100000002</v>
      </c>
      <c r="D53" s="73">
        <v>34.97007300000002</v>
      </c>
      <c r="E53" s="86"/>
      <c r="F53" s="206" t="s">
        <v>151</v>
      </c>
      <c r="G53" s="204"/>
    </row>
    <row r="54" spans="1:7" ht="12.75">
      <c r="A54" s="2" t="s">
        <v>84</v>
      </c>
      <c r="B54" s="205" t="s">
        <v>25</v>
      </c>
      <c r="C54" s="74">
        <v>41.00137999999999</v>
      </c>
      <c r="D54" s="74">
        <v>35.142326000000004</v>
      </c>
      <c r="E54" s="85"/>
      <c r="F54" s="206" t="s">
        <v>153</v>
      </c>
      <c r="G54" s="204"/>
    </row>
    <row r="55" spans="1:7" ht="13.5" thickBot="1">
      <c r="A55" s="2" t="s">
        <v>83</v>
      </c>
      <c r="B55" s="207" t="s">
        <v>28</v>
      </c>
      <c r="C55" s="52">
        <v>40.870295</v>
      </c>
      <c r="D55" s="52">
        <v>35.029972</v>
      </c>
      <c r="E55" s="85"/>
      <c r="F55" s="206" t="s">
        <v>152</v>
      </c>
      <c r="G55" s="204"/>
    </row>
    <row r="56" spans="2:7" ht="12.75">
      <c r="B56" s="65" t="s">
        <v>64</v>
      </c>
      <c r="C56" s="85"/>
      <c r="D56" s="85"/>
      <c r="E56" s="85"/>
      <c r="F56" s="203"/>
      <c r="G56" s="204"/>
    </row>
    <row r="57" spans="2:7" ht="12.75">
      <c r="B57" s="44" t="s">
        <v>461</v>
      </c>
      <c r="C57" s="85"/>
      <c r="D57" s="85"/>
      <c r="E57" s="85"/>
      <c r="F57" s="203"/>
      <c r="G57" s="204"/>
    </row>
    <row r="58" spans="2:7" ht="12.75">
      <c r="B58" s="44" t="s">
        <v>462</v>
      </c>
      <c r="C58" s="85"/>
      <c r="D58" s="85"/>
      <c r="E58" s="85"/>
      <c r="F58" s="203"/>
      <c r="G58" s="204"/>
    </row>
    <row r="59" spans="2:7" ht="12.75">
      <c r="B59" s="65" t="s">
        <v>32</v>
      </c>
      <c r="C59" s="85"/>
      <c r="D59" s="85"/>
      <c r="E59" s="85"/>
      <c r="F59" s="203"/>
      <c r="G59" s="204"/>
    </row>
    <row r="60" spans="2:7" ht="13.5" thickBot="1">
      <c r="B60" s="209" t="s">
        <v>69</v>
      </c>
      <c r="C60" s="210"/>
      <c r="D60" s="210"/>
      <c r="E60" s="210"/>
      <c r="F60" s="211"/>
      <c r="G60" s="212"/>
    </row>
    <row r="61" ht="12.75">
      <c r="F61" s="172"/>
    </row>
    <row r="62" ht="12.75">
      <c r="B62" s="65"/>
    </row>
  </sheetData>
  <sheetProtection/>
  <mergeCells count="2">
    <mergeCell ref="B3:G3"/>
    <mergeCell ref="B4:G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bestFit="1" customWidth="1"/>
    <col min="2" max="2" width="16.8515625" style="0" bestFit="1" customWidth="1"/>
    <col min="3" max="3" width="11.28125" style="0" bestFit="1" customWidth="1"/>
    <col min="4" max="4" width="6.8515625" style="0" bestFit="1" customWidth="1"/>
    <col min="5" max="5" width="14.8515625" style="0" bestFit="1" customWidth="1"/>
    <col min="6" max="6" width="22.28125" style="0" bestFit="1" customWidth="1"/>
    <col min="7" max="7" width="12.00390625" style="0" bestFit="1" customWidth="1"/>
    <col min="8" max="8" width="18.00390625" style="0" bestFit="1" customWidth="1"/>
    <col min="9" max="9" width="13.140625" style="0" bestFit="1" customWidth="1"/>
    <col min="10" max="10" width="18.8515625" style="0" customWidth="1"/>
    <col min="11" max="11" width="17.00390625" style="0" hidden="1" customWidth="1"/>
    <col min="12" max="12" width="9.57421875" style="0" hidden="1" customWidth="1"/>
    <col min="13" max="13" width="14.140625" style="0" bestFit="1" customWidth="1"/>
    <col min="14" max="15" width="9.57421875" style="0" bestFit="1" customWidth="1"/>
    <col min="16" max="16" width="9.00390625" style="0" bestFit="1" customWidth="1"/>
    <col min="17" max="17" width="10.28125" style="0" bestFit="1" customWidth="1"/>
    <col min="18" max="18" width="14.140625" style="0" bestFit="1" customWidth="1"/>
    <col min="19" max="20" width="9.57421875" style="0" bestFit="1" customWidth="1"/>
    <col min="21" max="21" width="10.28125" style="0" bestFit="1" customWidth="1"/>
    <col min="22" max="22" width="11.57421875" style="0" bestFit="1" customWidth="1"/>
    <col min="23" max="25" width="9.57421875" style="0" bestFit="1" customWidth="1"/>
    <col min="26" max="26" width="9.00390625" style="0" bestFit="1" customWidth="1"/>
  </cols>
  <sheetData>
    <row r="1" spans="1:26" ht="12.75">
      <c r="A1" s="87" t="s">
        <v>73</v>
      </c>
      <c r="B1" s="88" t="s">
        <v>89</v>
      </c>
      <c r="C1" s="88" t="s">
        <v>90</v>
      </c>
      <c r="D1" s="88" t="s">
        <v>91</v>
      </c>
      <c r="E1" s="89" t="s">
        <v>92</v>
      </c>
      <c r="F1" s="89" t="s">
        <v>93</v>
      </c>
      <c r="G1" s="88" t="s">
        <v>94</v>
      </c>
      <c r="H1" s="88" t="s">
        <v>95</v>
      </c>
      <c r="I1" s="88" t="s">
        <v>96</v>
      </c>
      <c r="J1" s="88" t="s">
        <v>97</v>
      </c>
      <c r="K1" s="90" t="s">
        <v>98</v>
      </c>
      <c r="L1" s="90" t="s">
        <v>74</v>
      </c>
      <c r="M1" s="90" t="s">
        <v>99</v>
      </c>
      <c r="N1" s="91">
        <v>100</v>
      </c>
      <c r="O1" s="91">
        <v>27.68125</v>
      </c>
      <c r="P1" s="91">
        <f>+N1-O1</f>
        <v>72.31875</v>
      </c>
      <c r="Q1" s="91">
        <f>+N1+O1</f>
        <v>127.68125</v>
      </c>
      <c r="R1" s="92" t="s">
        <v>99</v>
      </c>
      <c r="S1" s="92">
        <v>100</v>
      </c>
      <c r="T1" s="93">
        <v>13.840625</v>
      </c>
      <c r="U1" s="92">
        <f>+S1-T1</f>
        <v>86.159375</v>
      </c>
      <c r="V1" s="92">
        <f>+S1+T1</f>
        <v>113.840625</v>
      </c>
      <c r="W1" s="92">
        <v>100</v>
      </c>
      <c r="X1" s="93">
        <v>22.145</v>
      </c>
      <c r="Y1" s="92">
        <f>+W1-X1</f>
        <v>77.855</v>
      </c>
      <c r="Z1" s="92">
        <f>+W1+X1</f>
        <v>122.145</v>
      </c>
    </row>
    <row r="2" spans="1:26" ht="15">
      <c r="A2" s="94" t="str">
        <f>+TRIM(B2)&amp;TRIM(D2)&amp;TRIM(J2)</f>
        <v>Liquid</v>
      </c>
      <c r="B2" s="95"/>
      <c r="C2" s="95"/>
      <c r="D2" s="95"/>
      <c r="E2" s="96"/>
      <c r="F2" s="96"/>
      <c r="G2" s="97"/>
      <c r="H2" s="98">
        <f aca="true" t="shared" si="0" ref="H2:H8">+G2/10*100</f>
        <v>0</v>
      </c>
      <c r="I2" s="99"/>
      <c r="J2" s="95" t="s">
        <v>100</v>
      </c>
      <c r="K2" s="100"/>
      <c r="L2" s="100"/>
      <c r="M2" s="98">
        <f>($Q$1*G2/$N$1)</f>
        <v>0</v>
      </c>
      <c r="N2" s="98">
        <f>(M2*$O$1/$Q$1)</f>
        <v>0</v>
      </c>
      <c r="O2" s="98">
        <f>+M2-N2</f>
        <v>0</v>
      </c>
      <c r="P2" s="101">
        <f aca="true" t="shared" si="1" ref="P2:P65">+O2-G2</f>
        <v>0</v>
      </c>
      <c r="Q2" s="101"/>
      <c r="R2" s="98"/>
      <c r="S2" s="98"/>
      <c r="T2" s="98"/>
      <c r="U2" s="98"/>
      <c r="V2" s="98"/>
      <c r="W2" s="98"/>
      <c r="X2" s="98"/>
      <c r="Y2" s="98"/>
      <c r="Z2" s="101"/>
    </row>
    <row r="3" spans="1:26" ht="15">
      <c r="A3" s="94" t="str">
        <f aca="true" t="shared" si="2" ref="A3:A66">+TRIM(B3)&amp;TRIM(D3)&amp;TRIM(J3)</f>
        <v>Liquid</v>
      </c>
      <c r="B3" s="95"/>
      <c r="C3" s="95"/>
      <c r="D3" s="95"/>
      <c r="E3" s="96"/>
      <c r="F3" s="96"/>
      <c r="G3" s="97"/>
      <c r="H3" s="98">
        <f t="shared" si="0"/>
        <v>0</v>
      </c>
      <c r="I3" s="99"/>
      <c r="J3" s="95" t="s">
        <v>100</v>
      </c>
      <c r="K3" s="100"/>
      <c r="L3" s="100"/>
      <c r="M3" s="98">
        <f>+$Q$1*G3/$N$1</f>
        <v>0</v>
      </c>
      <c r="N3" s="98">
        <f aca="true" t="shared" si="3" ref="N3:N66">+M3*$O$1/$Q$1</f>
        <v>0</v>
      </c>
      <c r="O3" s="98">
        <f aca="true" t="shared" si="4" ref="O3:O66">+M3-N3</f>
        <v>0</v>
      </c>
      <c r="P3" s="101">
        <f t="shared" si="1"/>
        <v>0</v>
      </c>
      <c r="Q3" s="101"/>
      <c r="R3" s="98"/>
      <c r="S3" s="98"/>
      <c r="T3" s="98"/>
      <c r="U3" s="98"/>
      <c r="V3" s="101"/>
      <c r="W3" s="98"/>
      <c r="X3" s="98"/>
      <c r="Y3" s="98"/>
      <c r="Z3" s="98"/>
    </row>
    <row r="4" spans="1:26" ht="15">
      <c r="A4" s="94" t="str">
        <f t="shared" si="2"/>
        <v>Liquid</v>
      </c>
      <c r="B4" s="95"/>
      <c r="C4" s="95"/>
      <c r="D4" s="95"/>
      <c r="E4" s="96"/>
      <c r="F4" s="96"/>
      <c r="G4" s="97"/>
      <c r="H4" s="98">
        <f t="shared" si="0"/>
        <v>0</v>
      </c>
      <c r="I4" s="99"/>
      <c r="J4" s="95" t="s">
        <v>100</v>
      </c>
      <c r="K4" s="100"/>
      <c r="L4" s="100"/>
      <c r="M4" s="98">
        <f aca="true" t="shared" si="5" ref="M4:M67">+$Q$1*G4/$N$1</f>
        <v>0</v>
      </c>
      <c r="N4" s="98">
        <f t="shared" si="3"/>
        <v>0</v>
      </c>
      <c r="O4" s="98">
        <f t="shared" si="4"/>
        <v>0</v>
      </c>
      <c r="P4" s="101">
        <f t="shared" si="1"/>
        <v>0</v>
      </c>
      <c r="Q4" s="101"/>
      <c r="R4" s="98"/>
      <c r="S4" s="98"/>
      <c r="T4" s="98"/>
      <c r="U4" s="101"/>
      <c r="V4" s="101"/>
      <c r="W4" s="98"/>
      <c r="X4" s="98"/>
      <c r="Y4" s="98"/>
      <c r="Z4" s="98"/>
    </row>
    <row r="5" spans="1:26" ht="15">
      <c r="A5" s="94" t="str">
        <f t="shared" si="2"/>
        <v>Liquid</v>
      </c>
      <c r="B5" s="95"/>
      <c r="C5" s="95"/>
      <c r="D5" s="95"/>
      <c r="E5" s="96"/>
      <c r="F5" s="96"/>
      <c r="G5" s="97"/>
      <c r="H5" s="98">
        <f t="shared" si="0"/>
        <v>0</v>
      </c>
      <c r="I5" s="99"/>
      <c r="J5" s="95" t="s">
        <v>100</v>
      </c>
      <c r="K5" s="100"/>
      <c r="L5" s="100"/>
      <c r="M5" s="98">
        <f t="shared" si="5"/>
        <v>0</v>
      </c>
      <c r="N5" s="98">
        <f t="shared" si="3"/>
        <v>0</v>
      </c>
      <c r="O5" s="98">
        <f t="shared" si="4"/>
        <v>0</v>
      </c>
      <c r="P5" s="101">
        <f t="shared" si="1"/>
        <v>0</v>
      </c>
      <c r="Q5" s="101"/>
      <c r="R5" s="98"/>
      <c r="S5" s="98"/>
      <c r="T5" s="98"/>
      <c r="U5" s="101"/>
      <c r="V5" s="101"/>
      <c r="W5" s="98"/>
      <c r="X5" s="98"/>
      <c r="Y5" s="98"/>
      <c r="Z5" s="98"/>
    </row>
    <row r="6" spans="1:26" ht="15">
      <c r="A6" s="94" t="str">
        <f t="shared" si="2"/>
        <v>Liquid</v>
      </c>
      <c r="B6" s="95"/>
      <c r="C6" s="95"/>
      <c r="D6" s="95"/>
      <c r="E6" s="96"/>
      <c r="F6" s="96"/>
      <c r="G6" s="97"/>
      <c r="H6" s="98">
        <f t="shared" si="0"/>
        <v>0</v>
      </c>
      <c r="I6" s="99"/>
      <c r="J6" s="95" t="s">
        <v>100</v>
      </c>
      <c r="K6" s="100"/>
      <c r="L6" s="100"/>
      <c r="M6" s="98">
        <f t="shared" si="5"/>
        <v>0</v>
      </c>
      <c r="N6" s="98">
        <f t="shared" si="3"/>
        <v>0</v>
      </c>
      <c r="O6" s="98">
        <f t="shared" si="4"/>
        <v>0</v>
      </c>
      <c r="P6" s="101">
        <f t="shared" si="1"/>
        <v>0</v>
      </c>
      <c r="Q6" s="101"/>
      <c r="R6" s="98"/>
      <c r="S6" s="98"/>
      <c r="T6" s="98"/>
      <c r="U6" s="101"/>
      <c r="V6" s="101"/>
      <c r="W6" s="98"/>
      <c r="X6" s="98"/>
      <c r="Y6" s="98"/>
      <c r="Z6" s="98"/>
    </row>
    <row r="7" spans="1:26" ht="15">
      <c r="A7" s="94" t="str">
        <f t="shared" si="2"/>
        <v>Liquid</v>
      </c>
      <c r="B7" s="95"/>
      <c r="C7" s="95"/>
      <c r="D7" s="95"/>
      <c r="E7" s="96"/>
      <c r="F7" s="96"/>
      <c r="G7" s="97"/>
      <c r="H7" s="98">
        <f t="shared" si="0"/>
        <v>0</v>
      </c>
      <c r="I7" s="99"/>
      <c r="J7" s="95" t="s">
        <v>100</v>
      </c>
      <c r="K7" s="100"/>
      <c r="L7" s="100"/>
      <c r="M7" s="98">
        <f t="shared" si="5"/>
        <v>0</v>
      </c>
      <c r="N7" s="98">
        <f t="shared" si="3"/>
        <v>0</v>
      </c>
      <c r="O7" s="98">
        <f t="shared" si="4"/>
        <v>0</v>
      </c>
      <c r="P7" s="101">
        <f t="shared" si="1"/>
        <v>0</v>
      </c>
      <c r="Q7" s="101"/>
      <c r="R7" s="98"/>
      <c r="S7" s="98"/>
      <c r="T7" s="98"/>
      <c r="U7" s="101"/>
      <c r="V7" s="101"/>
      <c r="W7" s="98"/>
      <c r="X7" s="98"/>
      <c r="Y7" s="98"/>
      <c r="Z7" s="98"/>
    </row>
    <row r="8" spans="1:26" ht="15">
      <c r="A8" s="94" t="str">
        <f t="shared" si="2"/>
        <v>Liquid</v>
      </c>
      <c r="B8" s="95"/>
      <c r="C8" s="95"/>
      <c r="D8" s="95"/>
      <c r="E8" s="96"/>
      <c r="F8" s="96"/>
      <c r="G8" s="97"/>
      <c r="H8" s="98">
        <f t="shared" si="0"/>
        <v>0</v>
      </c>
      <c r="I8" s="99"/>
      <c r="J8" s="95" t="s">
        <v>100</v>
      </c>
      <c r="K8" s="100"/>
      <c r="L8" s="100"/>
      <c r="M8" s="98">
        <f t="shared" si="5"/>
        <v>0</v>
      </c>
      <c r="N8" s="98">
        <f t="shared" si="3"/>
        <v>0</v>
      </c>
      <c r="O8" s="98">
        <f t="shared" si="4"/>
        <v>0</v>
      </c>
      <c r="P8" s="101">
        <f t="shared" si="1"/>
        <v>0</v>
      </c>
      <c r="Q8" s="101"/>
      <c r="R8" s="98"/>
      <c r="S8" s="98"/>
      <c r="T8" s="98"/>
      <c r="U8" s="101"/>
      <c r="V8" s="101"/>
      <c r="W8" s="98"/>
      <c r="X8" s="98"/>
      <c r="Y8" s="98"/>
      <c r="Z8" s="98"/>
    </row>
    <row r="9" spans="1:26" ht="15">
      <c r="A9" s="94" t="str">
        <f t="shared" si="2"/>
        <v>Liquid</v>
      </c>
      <c r="B9" s="95"/>
      <c r="C9" s="95"/>
      <c r="D9" s="95"/>
      <c r="E9" s="96"/>
      <c r="F9" s="96"/>
      <c r="G9" s="97"/>
      <c r="H9" s="98">
        <f aca="true" t="shared" si="6" ref="H9:H72">+G9/1000*100</f>
        <v>0</v>
      </c>
      <c r="I9" s="99"/>
      <c r="J9" s="95" t="s">
        <v>100</v>
      </c>
      <c r="K9" s="100"/>
      <c r="L9" s="100"/>
      <c r="M9" s="98">
        <f t="shared" si="5"/>
        <v>0</v>
      </c>
      <c r="N9" s="98">
        <f t="shared" si="3"/>
        <v>0</v>
      </c>
      <c r="O9" s="98">
        <f t="shared" si="4"/>
        <v>0</v>
      </c>
      <c r="P9" s="101">
        <f t="shared" si="1"/>
        <v>0</v>
      </c>
      <c r="Q9" s="101"/>
      <c r="R9" s="98"/>
      <c r="S9" s="98"/>
      <c r="T9" s="98"/>
      <c r="U9" s="101"/>
      <c r="V9" s="101"/>
      <c r="W9" s="98"/>
      <c r="X9" s="98"/>
      <c r="Y9" s="98"/>
      <c r="Z9" s="98"/>
    </row>
    <row r="10" spans="1:26" ht="15">
      <c r="A10" s="94" t="str">
        <f t="shared" si="2"/>
        <v>Liquid</v>
      </c>
      <c r="B10" s="95"/>
      <c r="C10" s="95"/>
      <c r="D10" s="95"/>
      <c r="E10" s="96"/>
      <c r="F10" s="96"/>
      <c r="G10" s="97"/>
      <c r="H10" s="98">
        <f t="shared" si="6"/>
        <v>0</v>
      </c>
      <c r="I10" s="99"/>
      <c r="J10" s="95" t="s">
        <v>100</v>
      </c>
      <c r="K10" s="100"/>
      <c r="L10" s="100"/>
      <c r="M10" s="98">
        <f t="shared" si="5"/>
        <v>0</v>
      </c>
      <c r="N10" s="98">
        <f t="shared" si="3"/>
        <v>0</v>
      </c>
      <c r="O10" s="98">
        <f t="shared" si="4"/>
        <v>0</v>
      </c>
      <c r="P10" s="101">
        <f t="shared" si="1"/>
        <v>0</v>
      </c>
      <c r="Q10" s="101"/>
      <c r="R10" s="98"/>
      <c r="S10" s="98"/>
      <c r="T10" s="98"/>
      <c r="U10" s="101"/>
      <c r="V10" s="101"/>
      <c r="W10" s="98"/>
      <c r="X10" s="98"/>
      <c r="Y10" s="98"/>
      <c r="Z10" s="98"/>
    </row>
    <row r="11" spans="1:26" ht="15">
      <c r="A11" s="94" t="str">
        <f t="shared" si="2"/>
        <v>Liquid</v>
      </c>
      <c r="B11" s="95"/>
      <c r="C11" s="95"/>
      <c r="D11" s="95"/>
      <c r="E11" s="96"/>
      <c r="F11" s="96"/>
      <c r="G11" s="97"/>
      <c r="H11" s="98">
        <f t="shared" si="6"/>
        <v>0</v>
      </c>
      <c r="I11" s="99"/>
      <c r="J11" s="95" t="s">
        <v>100</v>
      </c>
      <c r="K11" s="100"/>
      <c r="L11" s="100"/>
      <c r="M11" s="98">
        <f t="shared" si="5"/>
        <v>0</v>
      </c>
      <c r="N11" s="98">
        <f t="shared" si="3"/>
        <v>0</v>
      </c>
      <c r="O11" s="98">
        <f t="shared" si="4"/>
        <v>0</v>
      </c>
      <c r="P11" s="101">
        <f t="shared" si="1"/>
        <v>0</v>
      </c>
      <c r="Q11" s="101"/>
      <c r="R11" s="98"/>
      <c r="S11" s="98"/>
      <c r="T11" s="98"/>
      <c r="U11" s="101"/>
      <c r="V11" s="101"/>
      <c r="W11" s="98"/>
      <c r="X11" s="98"/>
      <c r="Y11" s="98"/>
      <c r="Z11" s="98"/>
    </row>
    <row r="12" spans="1:26" ht="15">
      <c r="A12" s="94" t="str">
        <f t="shared" si="2"/>
        <v>Liquid</v>
      </c>
      <c r="B12" s="95"/>
      <c r="C12" s="95"/>
      <c r="D12" s="95"/>
      <c r="E12" s="96"/>
      <c r="F12" s="96"/>
      <c r="G12" s="97"/>
      <c r="H12" s="98">
        <f t="shared" si="6"/>
        <v>0</v>
      </c>
      <c r="I12" s="99"/>
      <c r="J12" s="95" t="s">
        <v>100</v>
      </c>
      <c r="K12" s="100"/>
      <c r="L12" s="100"/>
      <c r="M12" s="98">
        <f t="shared" si="5"/>
        <v>0</v>
      </c>
      <c r="N12" s="98">
        <f t="shared" si="3"/>
        <v>0</v>
      </c>
      <c r="O12" s="98">
        <f t="shared" si="4"/>
        <v>0</v>
      </c>
      <c r="P12" s="101">
        <f t="shared" si="1"/>
        <v>0</v>
      </c>
      <c r="Q12" s="101"/>
      <c r="R12" s="98"/>
      <c r="S12" s="98"/>
      <c r="T12" s="98"/>
      <c r="U12" s="101"/>
      <c r="V12" s="101"/>
      <c r="W12" s="98"/>
      <c r="X12" s="98"/>
      <c r="Y12" s="98"/>
      <c r="Z12" s="98"/>
    </row>
    <row r="13" spans="1:26" ht="15">
      <c r="A13" s="94" t="str">
        <f t="shared" si="2"/>
        <v>Liquid</v>
      </c>
      <c r="B13" s="95"/>
      <c r="C13" s="95"/>
      <c r="D13" s="95"/>
      <c r="E13" s="96"/>
      <c r="F13" s="96"/>
      <c r="G13" s="97"/>
      <c r="H13" s="98">
        <f t="shared" si="6"/>
        <v>0</v>
      </c>
      <c r="I13" s="99"/>
      <c r="J13" s="95" t="s">
        <v>100</v>
      </c>
      <c r="K13" s="100"/>
      <c r="L13" s="100"/>
      <c r="M13" s="98">
        <f t="shared" si="5"/>
        <v>0</v>
      </c>
      <c r="N13" s="98">
        <f t="shared" si="3"/>
        <v>0</v>
      </c>
      <c r="O13" s="98">
        <f t="shared" si="4"/>
        <v>0</v>
      </c>
      <c r="P13" s="101">
        <f t="shared" si="1"/>
        <v>0</v>
      </c>
      <c r="Q13" s="101"/>
      <c r="R13" s="98"/>
      <c r="S13" s="98"/>
      <c r="T13" s="98"/>
      <c r="U13" s="101"/>
      <c r="V13" s="101"/>
      <c r="W13" s="98"/>
      <c r="X13" s="98"/>
      <c r="Y13" s="98"/>
      <c r="Z13" s="98"/>
    </row>
    <row r="14" spans="1:26" ht="15">
      <c r="A14" s="94" t="str">
        <f t="shared" si="2"/>
        <v>Liquid</v>
      </c>
      <c r="B14" s="95"/>
      <c r="C14" s="95"/>
      <c r="D14" s="95"/>
      <c r="E14" s="96"/>
      <c r="F14" s="96"/>
      <c r="G14" s="97"/>
      <c r="H14" s="98">
        <f t="shared" si="6"/>
        <v>0</v>
      </c>
      <c r="I14" s="99"/>
      <c r="J14" s="95" t="s">
        <v>100</v>
      </c>
      <c r="K14" s="100"/>
      <c r="L14" s="100"/>
      <c r="M14" s="98">
        <f t="shared" si="5"/>
        <v>0</v>
      </c>
      <c r="N14" s="98">
        <f t="shared" si="3"/>
        <v>0</v>
      </c>
      <c r="O14" s="98">
        <f t="shared" si="4"/>
        <v>0</v>
      </c>
      <c r="P14" s="101">
        <f t="shared" si="1"/>
        <v>0</v>
      </c>
      <c r="Q14" s="101"/>
      <c r="R14" s="98"/>
      <c r="S14" s="98"/>
      <c r="T14" s="98"/>
      <c r="U14" s="101"/>
      <c r="V14" s="101"/>
      <c r="W14" s="98"/>
      <c r="X14" s="98"/>
      <c r="Y14" s="98"/>
      <c r="Z14" s="98"/>
    </row>
    <row r="15" spans="1:26" ht="15">
      <c r="A15" s="94" t="str">
        <f t="shared" si="2"/>
        <v>Liquid</v>
      </c>
      <c r="B15" s="95"/>
      <c r="C15" s="95"/>
      <c r="D15" s="95"/>
      <c r="E15" s="96"/>
      <c r="F15" s="96"/>
      <c r="G15" s="97"/>
      <c r="H15" s="98">
        <f t="shared" si="6"/>
        <v>0</v>
      </c>
      <c r="I15" s="99"/>
      <c r="J15" s="95" t="s">
        <v>100</v>
      </c>
      <c r="K15" s="100"/>
      <c r="L15" s="100"/>
      <c r="M15" s="98">
        <f t="shared" si="5"/>
        <v>0</v>
      </c>
      <c r="N15" s="98">
        <f t="shared" si="3"/>
        <v>0</v>
      </c>
      <c r="O15" s="98">
        <f t="shared" si="4"/>
        <v>0</v>
      </c>
      <c r="P15" s="101">
        <f t="shared" si="1"/>
        <v>0</v>
      </c>
      <c r="Q15" s="101"/>
      <c r="R15" s="98"/>
      <c r="S15" s="98"/>
      <c r="T15" s="98"/>
      <c r="U15" s="101"/>
      <c r="V15" s="101"/>
      <c r="W15" s="98"/>
      <c r="X15" s="98"/>
      <c r="Y15" s="98"/>
      <c r="Z15" s="98"/>
    </row>
    <row r="16" spans="1:26" ht="15">
      <c r="A16" s="94" t="str">
        <f t="shared" si="2"/>
        <v>Liquid</v>
      </c>
      <c r="B16" s="95"/>
      <c r="C16" s="95"/>
      <c r="D16" s="95"/>
      <c r="E16" s="96"/>
      <c r="F16" s="96"/>
      <c r="G16" s="97"/>
      <c r="H16" s="98">
        <f t="shared" si="6"/>
        <v>0</v>
      </c>
      <c r="I16" s="99"/>
      <c r="J16" s="95" t="s">
        <v>100</v>
      </c>
      <c r="K16" s="100"/>
      <c r="L16" s="100"/>
      <c r="M16" s="98">
        <f t="shared" si="5"/>
        <v>0</v>
      </c>
      <c r="N16" s="98">
        <f t="shared" si="3"/>
        <v>0</v>
      </c>
      <c r="O16" s="98">
        <f t="shared" si="4"/>
        <v>0</v>
      </c>
      <c r="P16" s="101">
        <f t="shared" si="1"/>
        <v>0</v>
      </c>
      <c r="Q16" s="101"/>
      <c r="R16" s="98"/>
      <c r="S16" s="98"/>
      <c r="T16" s="98"/>
      <c r="U16" s="101"/>
      <c r="V16" s="101"/>
      <c r="W16" s="98"/>
      <c r="X16" s="98"/>
      <c r="Y16" s="98"/>
      <c r="Z16" s="98"/>
    </row>
    <row r="17" spans="1:26" ht="15">
      <c r="A17" s="94" t="str">
        <f t="shared" si="2"/>
        <v>Liquid</v>
      </c>
      <c r="B17" s="95"/>
      <c r="C17" s="95"/>
      <c r="D17" s="95"/>
      <c r="E17" s="96"/>
      <c r="F17" s="96"/>
      <c r="G17" s="97"/>
      <c r="H17" s="98">
        <f t="shared" si="6"/>
        <v>0</v>
      </c>
      <c r="I17" s="99"/>
      <c r="J17" s="95" t="s">
        <v>100</v>
      </c>
      <c r="K17" s="100"/>
      <c r="L17" s="100"/>
      <c r="M17" s="98">
        <f t="shared" si="5"/>
        <v>0</v>
      </c>
      <c r="N17" s="98">
        <f t="shared" si="3"/>
        <v>0</v>
      </c>
      <c r="O17" s="98">
        <f t="shared" si="4"/>
        <v>0</v>
      </c>
      <c r="P17" s="101">
        <f t="shared" si="1"/>
        <v>0</v>
      </c>
      <c r="Q17" s="101"/>
      <c r="R17" s="98"/>
      <c r="S17" s="98"/>
      <c r="T17" s="98"/>
      <c r="U17" s="101"/>
      <c r="V17" s="101"/>
      <c r="W17" s="98"/>
      <c r="X17" s="98"/>
      <c r="Y17" s="98"/>
      <c r="Z17" s="98"/>
    </row>
    <row r="18" spans="1:26" ht="15">
      <c r="A18" s="94" t="str">
        <f t="shared" si="2"/>
        <v>Liquid</v>
      </c>
      <c r="B18" s="95"/>
      <c r="C18" s="95"/>
      <c r="D18" s="95"/>
      <c r="E18" s="96"/>
      <c r="F18" s="96"/>
      <c r="G18" s="97"/>
      <c r="H18" s="98">
        <f t="shared" si="6"/>
        <v>0</v>
      </c>
      <c r="I18" s="99"/>
      <c r="J18" s="95" t="s">
        <v>100</v>
      </c>
      <c r="K18" s="100"/>
      <c r="L18" s="100"/>
      <c r="M18" s="98">
        <f t="shared" si="5"/>
        <v>0</v>
      </c>
      <c r="N18" s="98">
        <f t="shared" si="3"/>
        <v>0</v>
      </c>
      <c r="O18" s="98">
        <f t="shared" si="4"/>
        <v>0</v>
      </c>
      <c r="P18" s="101">
        <f t="shared" si="1"/>
        <v>0</v>
      </c>
      <c r="Q18" s="101"/>
      <c r="R18" s="98"/>
      <c r="S18" s="98"/>
      <c r="T18" s="98"/>
      <c r="U18" s="101"/>
      <c r="V18" s="101"/>
      <c r="W18" s="98"/>
      <c r="X18" s="98"/>
      <c r="Y18" s="98"/>
      <c r="Z18" s="98"/>
    </row>
    <row r="19" spans="1:26" ht="15">
      <c r="A19" s="94" t="str">
        <f t="shared" si="2"/>
        <v>Liquid</v>
      </c>
      <c r="B19" s="95"/>
      <c r="C19" s="95"/>
      <c r="D19" s="95"/>
      <c r="E19" s="96"/>
      <c r="F19" s="96"/>
      <c r="G19" s="97"/>
      <c r="H19" s="98">
        <f t="shared" si="6"/>
        <v>0</v>
      </c>
      <c r="I19" s="99"/>
      <c r="J19" s="95" t="s">
        <v>100</v>
      </c>
      <c r="K19" s="100"/>
      <c r="L19" s="100"/>
      <c r="M19" s="98">
        <f t="shared" si="5"/>
        <v>0</v>
      </c>
      <c r="N19" s="98">
        <f t="shared" si="3"/>
        <v>0</v>
      </c>
      <c r="O19" s="98">
        <f t="shared" si="4"/>
        <v>0</v>
      </c>
      <c r="P19" s="101">
        <f t="shared" si="1"/>
        <v>0</v>
      </c>
      <c r="Q19" s="101"/>
      <c r="R19" s="98"/>
      <c r="S19" s="98"/>
      <c r="T19" s="98"/>
      <c r="U19" s="101"/>
      <c r="V19" s="101"/>
      <c r="W19" s="98"/>
      <c r="X19" s="98"/>
      <c r="Y19" s="98"/>
      <c r="Z19" s="98"/>
    </row>
    <row r="20" spans="1:26" ht="15">
      <c r="A20" s="94" t="str">
        <f t="shared" si="2"/>
        <v>Liquid</v>
      </c>
      <c r="B20" s="95"/>
      <c r="C20" s="95"/>
      <c r="D20" s="95"/>
      <c r="E20" s="96"/>
      <c r="F20" s="96"/>
      <c r="G20" s="97"/>
      <c r="H20" s="98">
        <f t="shared" si="6"/>
        <v>0</v>
      </c>
      <c r="I20" s="99"/>
      <c r="J20" s="95" t="s">
        <v>100</v>
      </c>
      <c r="K20" s="100"/>
      <c r="L20" s="100"/>
      <c r="M20" s="98">
        <f t="shared" si="5"/>
        <v>0</v>
      </c>
      <c r="N20" s="98">
        <f t="shared" si="3"/>
        <v>0</v>
      </c>
      <c r="O20" s="98">
        <f t="shared" si="4"/>
        <v>0</v>
      </c>
      <c r="P20" s="101">
        <f t="shared" si="1"/>
        <v>0</v>
      </c>
      <c r="Q20" s="101"/>
      <c r="R20" s="98"/>
      <c r="S20" s="98"/>
      <c r="T20" s="98"/>
      <c r="U20" s="101"/>
      <c r="V20" s="101"/>
      <c r="W20" s="98"/>
      <c r="X20" s="98"/>
      <c r="Y20" s="98"/>
      <c r="Z20" s="98"/>
    </row>
    <row r="21" spans="1:26" ht="15">
      <c r="A21" s="94" t="str">
        <f t="shared" si="2"/>
        <v>Liquid</v>
      </c>
      <c r="B21" s="95"/>
      <c r="C21" s="95"/>
      <c r="D21" s="95"/>
      <c r="E21" s="96"/>
      <c r="F21" s="96"/>
      <c r="G21" s="97"/>
      <c r="H21" s="98">
        <f t="shared" si="6"/>
        <v>0</v>
      </c>
      <c r="I21" s="99"/>
      <c r="J21" s="95" t="s">
        <v>100</v>
      </c>
      <c r="K21" s="100"/>
      <c r="L21" s="100"/>
      <c r="M21" s="98">
        <f t="shared" si="5"/>
        <v>0</v>
      </c>
      <c r="N21" s="98">
        <f t="shared" si="3"/>
        <v>0</v>
      </c>
      <c r="O21" s="98">
        <f t="shared" si="4"/>
        <v>0</v>
      </c>
      <c r="P21" s="101">
        <f t="shared" si="1"/>
        <v>0</v>
      </c>
      <c r="Q21" s="101"/>
      <c r="R21" s="98"/>
      <c r="S21" s="98"/>
      <c r="T21" s="98"/>
      <c r="U21" s="101"/>
      <c r="V21" s="101"/>
      <c r="W21" s="98"/>
      <c r="X21" s="98"/>
      <c r="Y21" s="98"/>
      <c r="Z21" s="98"/>
    </row>
    <row r="22" spans="1:26" ht="15">
      <c r="A22" s="94" t="str">
        <f t="shared" si="2"/>
        <v>Liquid</v>
      </c>
      <c r="B22" s="95"/>
      <c r="C22" s="95"/>
      <c r="D22" s="95"/>
      <c r="E22" s="96"/>
      <c r="F22" s="96"/>
      <c r="G22" s="97"/>
      <c r="H22" s="98">
        <f t="shared" si="6"/>
        <v>0</v>
      </c>
      <c r="I22" s="99"/>
      <c r="J22" s="95" t="s">
        <v>100</v>
      </c>
      <c r="K22" s="100"/>
      <c r="L22" s="100"/>
      <c r="M22" s="98">
        <f t="shared" si="5"/>
        <v>0</v>
      </c>
      <c r="N22" s="98">
        <f t="shared" si="3"/>
        <v>0</v>
      </c>
      <c r="O22" s="98">
        <f t="shared" si="4"/>
        <v>0</v>
      </c>
      <c r="P22" s="101">
        <f t="shared" si="1"/>
        <v>0</v>
      </c>
      <c r="Q22" s="101"/>
      <c r="R22" s="98"/>
      <c r="S22" s="98"/>
      <c r="T22" s="98"/>
      <c r="U22" s="101"/>
      <c r="V22" s="101"/>
      <c r="W22" s="98"/>
      <c r="X22" s="98"/>
      <c r="Y22" s="98"/>
      <c r="Z22" s="98"/>
    </row>
    <row r="23" spans="1:26" ht="15">
      <c r="A23" s="94" t="str">
        <f t="shared" si="2"/>
        <v>Liquid</v>
      </c>
      <c r="B23" s="95"/>
      <c r="C23" s="95"/>
      <c r="D23" s="95"/>
      <c r="E23" s="96"/>
      <c r="F23" s="96"/>
      <c r="G23" s="97"/>
      <c r="H23" s="98">
        <f t="shared" si="6"/>
        <v>0</v>
      </c>
      <c r="I23" s="99"/>
      <c r="J23" s="95" t="s">
        <v>100</v>
      </c>
      <c r="K23" s="100"/>
      <c r="L23" s="100"/>
      <c r="M23" s="98">
        <f t="shared" si="5"/>
        <v>0</v>
      </c>
      <c r="N23" s="98">
        <f t="shared" si="3"/>
        <v>0</v>
      </c>
      <c r="O23" s="98">
        <f t="shared" si="4"/>
        <v>0</v>
      </c>
      <c r="P23" s="101">
        <f t="shared" si="1"/>
        <v>0</v>
      </c>
      <c r="Q23" s="101"/>
      <c r="R23" s="98"/>
      <c r="S23" s="98"/>
      <c r="T23" s="98"/>
      <c r="U23" s="101"/>
      <c r="V23" s="101"/>
      <c r="W23" s="98"/>
      <c r="X23" s="98"/>
      <c r="Y23" s="98"/>
      <c r="Z23" s="98"/>
    </row>
    <row r="24" spans="1:26" ht="15">
      <c r="A24" s="94" t="str">
        <f t="shared" si="2"/>
        <v>Liquid</v>
      </c>
      <c r="B24" s="95"/>
      <c r="C24" s="95"/>
      <c r="D24" s="95"/>
      <c r="E24" s="96"/>
      <c r="F24" s="96"/>
      <c r="G24" s="97"/>
      <c r="H24" s="98">
        <f t="shared" si="6"/>
        <v>0</v>
      </c>
      <c r="I24" s="99"/>
      <c r="J24" s="95" t="s">
        <v>100</v>
      </c>
      <c r="K24" s="100"/>
      <c r="L24" s="100"/>
      <c r="M24" s="98">
        <f t="shared" si="5"/>
        <v>0</v>
      </c>
      <c r="N24" s="98">
        <f t="shared" si="3"/>
        <v>0</v>
      </c>
      <c r="O24" s="98">
        <f t="shared" si="4"/>
        <v>0</v>
      </c>
      <c r="P24" s="101">
        <f t="shared" si="1"/>
        <v>0</v>
      </c>
      <c r="Q24" s="101"/>
      <c r="R24" s="98"/>
      <c r="S24" s="98"/>
      <c r="T24" s="98"/>
      <c r="U24" s="101"/>
      <c r="V24" s="101"/>
      <c r="W24" s="98"/>
      <c r="X24" s="98"/>
      <c r="Y24" s="98"/>
      <c r="Z24" s="98"/>
    </row>
    <row r="25" spans="1:26" ht="15">
      <c r="A25" s="94" t="str">
        <f t="shared" si="2"/>
        <v>Liquid</v>
      </c>
      <c r="B25" s="95"/>
      <c r="C25" s="95"/>
      <c r="D25" s="95"/>
      <c r="E25" s="96"/>
      <c r="F25" s="96"/>
      <c r="G25" s="97"/>
      <c r="H25" s="98">
        <f t="shared" si="6"/>
        <v>0</v>
      </c>
      <c r="I25" s="99"/>
      <c r="J25" s="95" t="s">
        <v>100</v>
      </c>
      <c r="K25" s="100"/>
      <c r="L25" s="100"/>
      <c r="M25" s="98">
        <f t="shared" si="5"/>
        <v>0</v>
      </c>
      <c r="N25" s="98">
        <f t="shared" si="3"/>
        <v>0</v>
      </c>
      <c r="O25" s="98">
        <f t="shared" si="4"/>
        <v>0</v>
      </c>
      <c r="P25" s="101">
        <f t="shared" si="1"/>
        <v>0</v>
      </c>
      <c r="Q25" s="101"/>
      <c r="R25" s="98"/>
      <c r="S25" s="98"/>
      <c r="T25" s="98"/>
      <c r="U25" s="101"/>
      <c r="V25" s="101"/>
      <c r="W25" s="98"/>
      <c r="X25" s="98"/>
      <c r="Y25" s="98"/>
      <c r="Z25" s="98"/>
    </row>
    <row r="26" spans="1:26" ht="15">
      <c r="A26" s="94" t="str">
        <f t="shared" si="2"/>
        <v>Liquid</v>
      </c>
      <c r="B26" s="95"/>
      <c r="C26" s="95"/>
      <c r="D26" s="95"/>
      <c r="E26" s="96"/>
      <c r="F26" s="96"/>
      <c r="G26" s="97"/>
      <c r="H26" s="98">
        <f t="shared" si="6"/>
        <v>0</v>
      </c>
      <c r="I26" s="99"/>
      <c r="J26" s="95" t="s">
        <v>100</v>
      </c>
      <c r="K26" s="100"/>
      <c r="L26" s="100"/>
      <c r="M26" s="98">
        <f t="shared" si="5"/>
        <v>0</v>
      </c>
      <c r="N26" s="98">
        <f t="shared" si="3"/>
        <v>0</v>
      </c>
      <c r="O26" s="98">
        <f t="shared" si="4"/>
        <v>0</v>
      </c>
      <c r="P26" s="101">
        <f t="shared" si="1"/>
        <v>0</v>
      </c>
      <c r="Q26" s="101"/>
      <c r="R26" s="98"/>
      <c r="S26" s="98"/>
      <c r="T26" s="98"/>
      <c r="U26" s="101"/>
      <c r="V26" s="101"/>
      <c r="W26" s="98"/>
      <c r="X26" s="98"/>
      <c r="Y26" s="98"/>
      <c r="Z26" s="98"/>
    </row>
    <row r="27" spans="1:26" ht="15">
      <c r="A27" s="94" t="str">
        <f t="shared" si="2"/>
        <v>Liquid</v>
      </c>
      <c r="B27" s="95"/>
      <c r="C27" s="95"/>
      <c r="D27" s="95"/>
      <c r="E27" s="96"/>
      <c r="F27" s="96"/>
      <c r="G27" s="97"/>
      <c r="H27" s="98">
        <f t="shared" si="6"/>
        <v>0</v>
      </c>
      <c r="I27" s="99"/>
      <c r="J27" s="95" t="s">
        <v>100</v>
      </c>
      <c r="K27" s="100"/>
      <c r="L27" s="100"/>
      <c r="M27" s="98">
        <f t="shared" si="5"/>
        <v>0</v>
      </c>
      <c r="N27" s="98">
        <f t="shared" si="3"/>
        <v>0</v>
      </c>
      <c r="O27" s="98">
        <f t="shared" si="4"/>
        <v>0</v>
      </c>
      <c r="P27" s="101">
        <f t="shared" si="1"/>
        <v>0</v>
      </c>
      <c r="Q27" s="101"/>
      <c r="R27" s="98"/>
      <c r="S27" s="98"/>
      <c r="T27" s="98"/>
      <c r="U27" s="101"/>
      <c r="V27" s="101"/>
      <c r="W27" s="98"/>
      <c r="X27" s="98"/>
      <c r="Y27" s="98"/>
      <c r="Z27" s="98"/>
    </row>
    <row r="28" spans="1:26" ht="15">
      <c r="A28" s="94" t="str">
        <f t="shared" si="2"/>
        <v>Liquid</v>
      </c>
      <c r="B28" s="95"/>
      <c r="C28" s="95"/>
      <c r="D28" s="95"/>
      <c r="E28" s="96"/>
      <c r="F28" s="96"/>
      <c r="G28" s="97"/>
      <c r="H28" s="98">
        <f t="shared" si="6"/>
        <v>0</v>
      </c>
      <c r="I28" s="99"/>
      <c r="J28" s="95" t="s">
        <v>100</v>
      </c>
      <c r="K28" s="100"/>
      <c r="L28" s="100"/>
      <c r="M28" s="98">
        <f t="shared" si="5"/>
        <v>0</v>
      </c>
      <c r="N28" s="98">
        <f t="shared" si="3"/>
        <v>0</v>
      </c>
      <c r="O28" s="98">
        <f t="shared" si="4"/>
        <v>0</v>
      </c>
      <c r="P28" s="101">
        <f t="shared" si="1"/>
        <v>0</v>
      </c>
      <c r="Q28" s="101"/>
      <c r="R28" s="98"/>
      <c r="S28" s="98"/>
      <c r="T28" s="98"/>
      <c r="U28" s="101"/>
      <c r="V28" s="101"/>
      <c r="W28" s="98"/>
      <c r="X28" s="98"/>
      <c r="Y28" s="98"/>
      <c r="Z28" s="98"/>
    </row>
    <row r="29" spans="1:26" ht="15">
      <c r="A29" s="94" t="str">
        <f t="shared" si="2"/>
        <v>Liquid</v>
      </c>
      <c r="B29" s="95"/>
      <c r="C29" s="95"/>
      <c r="D29" s="95"/>
      <c r="E29" s="96"/>
      <c r="F29" s="96"/>
      <c r="G29" s="97"/>
      <c r="H29" s="98">
        <f t="shared" si="6"/>
        <v>0</v>
      </c>
      <c r="I29" s="99"/>
      <c r="J29" s="95" t="s">
        <v>100</v>
      </c>
      <c r="K29" s="100"/>
      <c r="L29" s="100"/>
      <c r="M29" s="98">
        <f t="shared" si="5"/>
        <v>0</v>
      </c>
      <c r="N29" s="98">
        <f t="shared" si="3"/>
        <v>0</v>
      </c>
      <c r="O29" s="98">
        <f t="shared" si="4"/>
        <v>0</v>
      </c>
      <c r="P29" s="101">
        <f t="shared" si="1"/>
        <v>0</v>
      </c>
      <c r="Q29" s="101"/>
      <c r="R29" s="98"/>
      <c r="S29" s="98"/>
      <c r="T29" s="98"/>
      <c r="U29" s="101"/>
      <c r="V29" s="101"/>
      <c r="W29" s="98"/>
      <c r="X29" s="98"/>
      <c r="Y29" s="98"/>
      <c r="Z29" s="98"/>
    </row>
    <row r="30" spans="1:26" ht="15">
      <c r="A30" s="94" t="str">
        <f t="shared" si="2"/>
        <v>Liquid</v>
      </c>
      <c r="B30" s="95"/>
      <c r="C30" s="95"/>
      <c r="D30" s="95"/>
      <c r="E30" s="96"/>
      <c r="F30" s="96"/>
      <c r="G30" s="97"/>
      <c r="H30" s="98">
        <f t="shared" si="6"/>
        <v>0</v>
      </c>
      <c r="I30" s="99"/>
      <c r="J30" s="95" t="s">
        <v>100</v>
      </c>
      <c r="K30" s="100"/>
      <c r="L30" s="100"/>
      <c r="M30" s="98">
        <f t="shared" si="5"/>
        <v>0</v>
      </c>
      <c r="N30" s="98">
        <f t="shared" si="3"/>
        <v>0</v>
      </c>
      <c r="O30" s="98">
        <f t="shared" si="4"/>
        <v>0</v>
      </c>
      <c r="P30" s="101">
        <f t="shared" si="1"/>
        <v>0</v>
      </c>
      <c r="Q30" s="101"/>
      <c r="R30" s="98"/>
      <c r="S30" s="98"/>
      <c r="T30" s="98"/>
      <c r="U30" s="101"/>
      <c r="V30" s="101"/>
      <c r="W30" s="98"/>
      <c r="X30" s="98"/>
      <c r="Y30" s="98"/>
      <c r="Z30" s="98"/>
    </row>
    <row r="31" spans="1:26" ht="15">
      <c r="A31" s="94" t="str">
        <f t="shared" si="2"/>
        <v>Liquid</v>
      </c>
      <c r="B31" s="95"/>
      <c r="C31" s="95"/>
      <c r="D31" s="95"/>
      <c r="E31" s="96"/>
      <c r="F31" s="96"/>
      <c r="G31" s="97"/>
      <c r="H31" s="98">
        <f t="shared" si="6"/>
        <v>0</v>
      </c>
      <c r="I31" s="99"/>
      <c r="J31" s="95" t="s">
        <v>100</v>
      </c>
      <c r="K31" s="100"/>
      <c r="L31" s="100"/>
      <c r="M31" s="98">
        <f t="shared" si="5"/>
        <v>0</v>
      </c>
      <c r="N31" s="98">
        <f t="shared" si="3"/>
        <v>0</v>
      </c>
      <c r="O31" s="98">
        <f t="shared" si="4"/>
        <v>0</v>
      </c>
      <c r="P31" s="101">
        <f t="shared" si="1"/>
        <v>0</v>
      </c>
      <c r="Q31" s="101"/>
      <c r="R31" s="98"/>
      <c r="S31" s="98"/>
      <c r="T31" s="98"/>
      <c r="U31" s="101"/>
      <c r="V31" s="101"/>
      <c r="W31" s="98"/>
      <c r="X31" s="98"/>
      <c r="Y31" s="98"/>
      <c r="Z31" s="98"/>
    </row>
    <row r="32" spans="1:26" ht="15">
      <c r="A32" s="94" t="str">
        <f t="shared" si="2"/>
        <v>Liquid</v>
      </c>
      <c r="B32" s="95"/>
      <c r="C32" s="95"/>
      <c r="D32" s="95"/>
      <c r="E32" s="96"/>
      <c r="F32" s="96"/>
      <c r="G32" s="97"/>
      <c r="H32" s="98">
        <f t="shared" si="6"/>
        <v>0</v>
      </c>
      <c r="I32" s="99"/>
      <c r="J32" s="95" t="s">
        <v>100</v>
      </c>
      <c r="K32" s="100"/>
      <c r="L32" s="100"/>
      <c r="M32" s="98">
        <f t="shared" si="5"/>
        <v>0</v>
      </c>
      <c r="N32" s="98">
        <f t="shared" si="3"/>
        <v>0</v>
      </c>
      <c r="O32" s="98">
        <f t="shared" si="4"/>
        <v>0</v>
      </c>
      <c r="P32" s="101">
        <f t="shared" si="1"/>
        <v>0</v>
      </c>
      <c r="Q32" s="101"/>
      <c r="R32" s="98"/>
      <c r="S32" s="98"/>
      <c r="T32" s="98"/>
      <c r="U32" s="101"/>
      <c r="V32" s="101"/>
      <c r="W32" s="98"/>
      <c r="X32" s="98"/>
      <c r="Y32" s="98"/>
      <c r="Z32" s="98"/>
    </row>
    <row r="33" spans="1:26" ht="15">
      <c r="A33" s="94" t="str">
        <f t="shared" si="2"/>
        <v>Liquid</v>
      </c>
      <c r="B33" s="95"/>
      <c r="C33" s="95"/>
      <c r="D33" s="95"/>
      <c r="E33" s="96"/>
      <c r="F33" s="96"/>
      <c r="G33" s="97"/>
      <c r="H33" s="98">
        <f t="shared" si="6"/>
        <v>0</v>
      </c>
      <c r="I33" s="99"/>
      <c r="J33" s="95" t="s">
        <v>100</v>
      </c>
      <c r="K33" s="100"/>
      <c r="L33" s="100"/>
      <c r="M33" s="98">
        <f t="shared" si="5"/>
        <v>0</v>
      </c>
      <c r="N33" s="98">
        <f t="shared" si="3"/>
        <v>0</v>
      </c>
      <c r="O33" s="98">
        <f t="shared" si="4"/>
        <v>0</v>
      </c>
      <c r="P33" s="101">
        <f t="shared" si="1"/>
        <v>0</v>
      </c>
      <c r="Q33" s="101"/>
      <c r="R33" s="98"/>
      <c r="S33" s="98"/>
      <c r="T33" s="98"/>
      <c r="U33" s="101"/>
      <c r="V33" s="101"/>
      <c r="W33" s="98"/>
      <c r="X33" s="98"/>
      <c r="Y33" s="98"/>
      <c r="Z33" s="98"/>
    </row>
    <row r="34" spans="1:26" ht="15">
      <c r="A34" s="94" t="str">
        <f t="shared" si="2"/>
        <v>Liquid</v>
      </c>
      <c r="B34" s="95"/>
      <c r="C34" s="95"/>
      <c r="D34" s="95"/>
      <c r="E34" s="96"/>
      <c r="F34" s="96"/>
      <c r="G34" s="97"/>
      <c r="H34" s="98">
        <f t="shared" si="6"/>
        <v>0</v>
      </c>
      <c r="I34" s="99"/>
      <c r="J34" s="95" t="s">
        <v>100</v>
      </c>
      <c r="K34" s="100"/>
      <c r="L34" s="100"/>
      <c r="M34" s="98">
        <f t="shared" si="5"/>
        <v>0</v>
      </c>
      <c r="N34" s="98">
        <f t="shared" si="3"/>
        <v>0</v>
      </c>
      <c r="O34" s="98">
        <f t="shared" si="4"/>
        <v>0</v>
      </c>
      <c r="P34" s="101">
        <f t="shared" si="1"/>
        <v>0</v>
      </c>
      <c r="Q34" s="101"/>
      <c r="R34" s="98"/>
      <c r="S34" s="98"/>
      <c r="T34" s="98"/>
      <c r="U34" s="101"/>
      <c r="V34" s="101"/>
      <c r="W34" s="98"/>
      <c r="X34" s="98"/>
      <c r="Y34" s="98"/>
      <c r="Z34" s="98"/>
    </row>
    <row r="35" spans="1:26" ht="15">
      <c r="A35" s="94" t="str">
        <f t="shared" si="2"/>
        <v>Liquid</v>
      </c>
      <c r="B35" s="95"/>
      <c r="C35" s="95"/>
      <c r="D35" s="95"/>
      <c r="E35" s="96"/>
      <c r="F35" s="96"/>
      <c r="G35" s="97"/>
      <c r="H35" s="98">
        <f t="shared" si="6"/>
        <v>0</v>
      </c>
      <c r="I35" s="99"/>
      <c r="J35" s="95" t="s">
        <v>100</v>
      </c>
      <c r="K35" s="100"/>
      <c r="L35" s="100"/>
      <c r="M35" s="98">
        <f t="shared" si="5"/>
        <v>0</v>
      </c>
      <c r="N35" s="98">
        <f t="shared" si="3"/>
        <v>0</v>
      </c>
      <c r="O35" s="98">
        <f t="shared" si="4"/>
        <v>0</v>
      </c>
      <c r="P35" s="101">
        <f t="shared" si="1"/>
        <v>0</v>
      </c>
      <c r="Q35" s="101"/>
      <c r="R35" s="98"/>
      <c r="S35" s="98"/>
      <c r="T35" s="98"/>
      <c r="U35" s="101"/>
      <c r="V35" s="101"/>
      <c r="W35" s="98"/>
      <c r="X35" s="98"/>
      <c r="Y35" s="98"/>
      <c r="Z35" s="98"/>
    </row>
    <row r="36" spans="1:26" ht="15">
      <c r="A36" s="94" t="str">
        <f t="shared" si="2"/>
        <v>Liquid</v>
      </c>
      <c r="B36" s="95"/>
      <c r="C36" s="95"/>
      <c r="D36" s="95"/>
      <c r="E36" s="96"/>
      <c r="F36" s="96"/>
      <c r="G36" s="97"/>
      <c r="H36" s="98">
        <f t="shared" si="6"/>
        <v>0</v>
      </c>
      <c r="I36" s="99"/>
      <c r="J36" s="95" t="s">
        <v>100</v>
      </c>
      <c r="K36" s="100"/>
      <c r="L36" s="100"/>
      <c r="M36" s="98">
        <f t="shared" si="5"/>
        <v>0</v>
      </c>
      <c r="N36" s="98">
        <f t="shared" si="3"/>
        <v>0</v>
      </c>
      <c r="O36" s="98">
        <f t="shared" si="4"/>
        <v>0</v>
      </c>
      <c r="P36" s="101">
        <f t="shared" si="1"/>
        <v>0</v>
      </c>
      <c r="Q36" s="101"/>
      <c r="R36" s="98"/>
      <c r="S36" s="98"/>
      <c r="T36" s="98"/>
      <c r="U36" s="101"/>
      <c r="V36" s="101"/>
      <c r="W36" s="98"/>
      <c r="X36" s="98"/>
      <c r="Y36" s="98"/>
      <c r="Z36" s="98"/>
    </row>
    <row r="37" spans="1:26" ht="15">
      <c r="A37" s="94" t="str">
        <f t="shared" si="2"/>
        <v>Liquid</v>
      </c>
      <c r="B37" s="95"/>
      <c r="C37" s="95"/>
      <c r="D37" s="95"/>
      <c r="E37" s="96"/>
      <c r="F37" s="96"/>
      <c r="G37" s="97"/>
      <c r="H37" s="98">
        <f t="shared" si="6"/>
        <v>0</v>
      </c>
      <c r="I37" s="99"/>
      <c r="J37" s="95" t="s">
        <v>100</v>
      </c>
      <c r="K37" s="100"/>
      <c r="L37" s="100"/>
      <c r="M37" s="98">
        <f t="shared" si="5"/>
        <v>0</v>
      </c>
      <c r="N37" s="98">
        <f t="shared" si="3"/>
        <v>0</v>
      </c>
      <c r="O37" s="98">
        <f t="shared" si="4"/>
        <v>0</v>
      </c>
      <c r="P37" s="101">
        <f t="shared" si="1"/>
        <v>0</v>
      </c>
      <c r="Q37" s="101"/>
      <c r="R37" s="98"/>
      <c r="S37" s="98"/>
      <c r="T37" s="98"/>
      <c r="U37" s="101"/>
      <c r="V37" s="101"/>
      <c r="W37" s="98"/>
      <c r="X37" s="98"/>
      <c r="Y37" s="98"/>
      <c r="Z37" s="98"/>
    </row>
    <row r="38" spans="1:26" ht="15">
      <c r="A38" s="94" t="str">
        <f t="shared" si="2"/>
        <v>Liquid</v>
      </c>
      <c r="B38" s="95"/>
      <c r="C38" s="95"/>
      <c r="D38" s="95"/>
      <c r="E38" s="96"/>
      <c r="F38" s="96"/>
      <c r="G38" s="97"/>
      <c r="H38" s="98">
        <f t="shared" si="6"/>
        <v>0</v>
      </c>
      <c r="I38" s="99"/>
      <c r="J38" s="95" t="s">
        <v>100</v>
      </c>
      <c r="K38" s="100"/>
      <c r="L38" s="100"/>
      <c r="M38" s="98">
        <f t="shared" si="5"/>
        <v>0</v>
      </c>
      <c r="N38" s="98">
        <f t="shared" si="3"/>
        <v>0</v>
      </c>
      <c r="O38" s="98">
        <f t="shared" si="4"/>
        <v>0</v>
      </c>
      <c r="P38" s="101">
        <f t="shared" si="1"/>
        <v>0</v>
      </c>
      <c r="Q38" s="101"/>
      <c r="R38" s="98"/>
      <c r="S38" s="98"/>
      <c r="T38" s="98"/>
      <c r="U38" s="101"/>
      <c r="V38" s="101"/>
      <c r="W38" s="98"/>
      <c r="X38" s="98"/>
      <c r="Y38" s="98"/>
      <c r="Z38" s="98"/>
    </row>
    <row r="39" spans="1:26" ht="15">
      <c r="A39" s="94" t="str">
        <f t="shared" si="2"/>
        <v>Liquid</v>
      </c>
      <c r="B39" s="95"/>
      <c r="C39" s="95"/>
      <c r="D39" s="95"/>
      <c r="E39" s="96"/>
      <c r="F39" s="96"/>
      <c r="G39" s="97"/>
      <c r="H39" s="98">
        <f t="shared" si="6"/>
        <v>0</v>
      </c>
      <c r="I39" s="99"/>
      <c r="J39" s="95" t="s">
        <v>100</v>
      </c>
      <c r="K39" s="100"/>
      <c r="L39" s="100"/>
      <c r="M39" s="98">
        <f t="shared" si="5"/>
        <v>0</v>
      </c>
      <c r="N39" s="98">
        <f t="shared" si="3"/>
        <v>0</v>
      </c>
      <c r="O39" s="98">
        <f t="shared" si="4"/>
        <v>0</v>
      </c>
      <c r="P39" s="101">
        <f t="shared" si="1"/>
        <v>0</v>
      </c>
      <c r="Q39" s="101"/>
      <c r="R39" s="98"/>
      <c r="S39" s="98"/>
      <c r="T39" s="98"/>
      <c r="U39" s="101"/>
      <c r="V39" s="101"/>
      <c r="W39" s="98"/>
      <c r="X39" s="98"/>
      <c r="Y39" s="98"/>
      <c r="Z39" s="98"/>
    </row>
    <row r="40" spans="1:26" ht="15">
      <c r="A40" s="94" t="str">
        <f t="shared" si="2"/>
        <v>Liquid</v>
      </c>
      <c r="B40" s="95"/>
      <c r="C40" s="95"/>
      <c r="D40" s="95"/>
      <c r="E40" s="96"/>
      <c r="F40" s="96"/>
      <c r="G40" s="97"/>
      <c r="H40" s="98">
        <f t="shared" si="6"/>
        <v>0</v>
      </c>
      <c r="I40" s="99"/>
      <c r="J40" s="95" t="s">
        <v>100</v>
      </c>
      <c r="K40" s="100"/>
      <c r="L40" s="100"/>
      <c r="M40" s="98">
        <f t="shared" si="5"/>
        <v>0</v>
      </c>
      <c r="N40" s="98">
        <f t="shared" si="3"/>
        <v>0</v>
      </c>
      <c r="O40" s="98">
        <f t="shared" si="4"/>
        <v>0</v>
      </c>
      <c r="P40" s="101">
        <f t="shared" si="1"/>
        <v>0</v>
      </c>
      <c r="Q40" s="101"/>
      <c r="R40" s="98"/>
      <c r="S40" s="98"/>
      <c r="T40" s="98"/>
      <c r="U40" s="101"/>
      <c r="V40" s="101"/>
      <c r="W40" s="98"/>
      <c r="X40" s="98"/>
      <c r="Y40" s="98"/>
      <c r="Z40" s="98"/>
    </row>
    <row r="41" spans="1:26" ht="15">
      <c r="A41" s="94" t="str">
        <f t="shared" si="2"/>
        <v>Liquid</v>
      </c>
      <c r="B41" s="95"/>
      <c r="C41" s="95"/>
      <c r="D41" s="95"/>
      <c r="E41" s="96"/>
      <c r="F41" s="96"/>
      <c r="G41" s="97"/>
      <c r="H41" s="98">
        <f t="shared" si="6"/>
        <v>0</v>
      </c>
      <c r="I41" s="99"/>
      <c r="J41" s="95" t="s">
        <v>100</v>
      </c>
      <c r="K41" s="100"/>
      <c r="L41" s="100"/>
      <c r="M41" s="98">
        <f t="shared" si="5"/>
        <v>0</v>
      </c>
      <c r="N41" s="98">
        <f t="shared" si="3"/>
        <v>0</v>
      </c>
      <c r="O41" s="98">
        <f t="shared" si="4"/>
        <v>0</v>
      </c>
      <c r="P41" s="101">
        <f t="shared" si="1"/>
        <v>0</v>
      </c>
      <c r="Q41" s="101"/>
      <c r="R41" s="98"/>
      <c r="S41" s="98"/>
      <c r="T41" s="98"/>
      <c r="U41" s="101"/>
      <c r="V41" s="101"/>
      <c r="W41" s="98"/>
      <c r="X41" s="98"/>
      <c r="Y41" s="98"/>
      <c r="Z41" s="98"/>
    </row>
    <row r="42" spans="1:26" ht="15">
      <c r="A42" s="94" t="str">
        <f t="shared" si="2"/>
        <v>Liquid</v>
      </c>
      <c r="B42" s="95"/>
      <c r="C42" s="95"/>
      <c r="D42" s="95"/>
      <c r="E42" s="96"/>
      <c r="F42" s="96"/>
      <c r="G42" s="97"/>
      <c r="H42" s="98">
        <f t="shared" si="6"/>
        <v>0</v>
      </c>
      <c r="I42" s="99"/>
      <c r="J42" s="95" t="s">
        <v>100</v>
      </c>
      <c r="K42" s="100"/>
      <c r="L42" s="100"/>
      <c r="M42" s="98">
        <f t="shared" si="5"/>
        <v>0</v>
      </c>
      <c r="N42" s="98">
        <f t="shared" si="3"/>
        <v>0</v>
      </c>
      <c r="O42" s="98">
        <f t="shared" si="4"/>
        <v>0</v>
      </c>
      <c r="P42" s="101">
        <f t="shared" si="1"/>
        <v>0</v>
      </c>
      <c r="Q42" s="101"/>
      <c r="R42" s="98"/>
      <c r="S42" s="98"/>
      <c r="T42" s="98"/>
      <c r="U42" s="101"/>
      <c r="V42" s="101"/>
      <c r="W42" s="98"/>
      <c r="X42" s="98"/>
      <c r="Y42" s="98"/>
      <c r="Z42" s="98"/>
    </row>
    <row r="43" spans="1:26" ht="15">
      <c r="A43" s="94" t="str">
        <f t="shared" si="2"/>
        <v>Liquid</v>
      </c>
      <c r="B43" s="95"/>
      <c r="C43" s="95"/>
      <c r="D43" s="95"/>
      <c r="E43" s="96"/>
      <c r="F43" s="96"/>
      <c r="G43" s="97"/>
      <c r="H43" s="98">
        <f t="shared" si="6"/>
        <v>0</v>
      </c>
      <c r="I43" s="99"/>
      <c r="J43" s="95" t="s">
        <v>100</v>
      </c>
      <c r="K43" s="100"/>
      <c r="L43" s="100"/>
      <c r="M43" s="98">
        <f t="shared" si="5"/>
        <v>0</v>
      </c>
      <c r="N43" s="98">
        <f t="shared" si="3"/>
        <v>0</v>
      </c>
      <c r="O43" s="98">
        <f t="shared" si="4"/>
        <v>0</v>
      </c>
      <c r="P43" s="101">
        <f t="shared" si="1"/>
        <v>0</v>
      </c>
      <c r="Q43" s="101"/>
      <c r="R43" s="98"/>
      <c r="S43" s="98"/>
      <c r="T43" s="98"/>
      <c r="U43" s="101"/>
      <c r="V43" s="101"/>
      <c r="W43" s="98"/>
      <c r="X43" s="98"/>
      <c r="Y43" s="98"/>
      <c r="Z43" s="98"/>
    </row>
    <row r="44" spans="1:26" ht="15">
      <c r="A44" s="94" t="str">
        <f t="shared" si="2"/>
        <v>Liquid</v>
      </c>
      <c r="B44" s="95"/>
      <c r="C44" s="95"/>
      <c r="D44" s="95"/>
      <c r="E44" s="96"/>
      <c r="F44" s="96"/>
      <c r="G44" s="97"/>
      <c r="H44" s="98">
        <f t="shared" si="6"/>
        <v>0</v>
      </c>
      <c r="I44" s="99"/>
      <c r="J44" s="95" t="s">
        <v>100</v>
      </c>
      <c r="K44" s="100"/>
      <c r="L44" s="100"/>
      <c r="M44" s="98">
        <f t="shared" si="5"/>
        <v>0</v>
      </c>
      <c r="N44" s="98">
        <f t="shared" si="3"/>
        <v>0</v>
      </c>
      <c r="O44" s="98">
        <f t="shared" si="4"/>
        <v>0</v>
      </c>
      <c r="P44" s="101">
        <f t="shared" si="1"/>
        <v>0</v>
      </c>
      <c r="Q44" s="101"/>
      <c r="R44" s="98"/>
      <c r="S44" s="98"/>
      <c r="T44" s="98"/>
      <c r="U44" s="101"/>
      <c r="V44" s="101"/>
      <c r="W44" s="98"/>
      <c r="X44" s="98"/>
      <c r="Y44" s="98"/>
      <c r="Z44" s="98"/>
    </row>
    <row r="45" spans="1:26" ht="15">
      <c r="A45" s="94" t="str">
        <f t="shared" si="2"/>
        <v>Liquid</v>
      </c>
      <c r="B45" s="95"/>
      <c r="C45" s="95"/>
      <c r="D45" s="95"/>
      <c r="E45" s="96"/>
      <c r="F45" s="96"/>
      <c r="G45" s="97"/>
      <c r="H45" s="98">
        <f t="shared" si="6"/>
        <v>0</v>
      </c>
      <c r="I45" s="99"/>
      <c r="J45" s="95" t="s">
        <v>100</v>
      </c>
      <c r="K45" s="100"/>
      <c r="L45" s="100"/>
      <c r="M45" s="98">
        <f t="shared" si="5"/>
        <v>0</v>
      </c>
      <c r="N45" s="98">
        <f t="shared" si="3"/>
        <v>0</v>
      </c>
      <c r="O45" s="98">
        <f t="shared" si="4"/>
        <v>0</v>
      </c>
      <c r="P45" s="101">
        <f t="shared" si="1"/>
        <v>0</v>
      </c>
      <c r="Q45" s="101"/>
      <c r="R45" s="98"/>
      <c r="S45" s="98"/>
      <c r="T45" s="98"/>
      <c r="U45" s="101"/>
      <c r="V45" s="101"/>
      <c r="W45" s="98"/>
      <c r="X45" s="98"/>
      <c r="Y45" s="98"/>
      <c r="Z45" s="98"/>
    </row>
    <row r="46" spans="1:26" ht="15">
      <c r="A46" s="94" t="str">
        <f t="shared" si="2"/>
        <v>Liquid</v>
      </c>
      <c r="B46" s="95"/>
      <c r="C46" s="95"/>
      <c r="D46" s="95"/>
      <c r="E46" s="96"/>
      <c r="F46" s="96"/>
      <c r="G46" s="97"/>
      <c r="H46" s="98">
        <f t="shared" si="6"/>
        <v>0</v>
      </c>
      <c r="I46" s="99"/>
      <c r="J46" s="95" t="s">
        <v>100</v>
      </c>
      <c r="K46" s="100"/>
      <c r="L46" s="100"/>
      <c r="M46" s="98">
        <f t="shared" si="5"/>
        <v>0</v>
      </c>
      <c r="N46" s="98">
        <f t="shared" si="3"/>
        <v>0</v>
      </c>
      <c r="O46" s="98">
        <f t="shared" si="4"/>
        <v>0</v>
      </c>
      <c r="P46" s="101">
        <f t="shared" si="1"/>
        <v>0</v>
      </c>
      <c r="Q46" s="101"/>
      <c r="R46" s="98"/>
      <c r="S46" s="98"/>
      <c r="T46" s="98"/>
      <c r="U46" s="101"/>
      <c r="V46" s="101"/>
      <c r="W46" s="98"/>
      <c r="X46" s="98"/>
      <c r="Y46" s="98"/>
      <c r="Z46" s="98"/>
    </row>
    <row r="47" spans="1:26" ht="15">
      <c r="A47" s="94" t="str">
        <f t="shared" si="2"/>
        <v>Liquid</v>
      </c>
      <c r="B47" s="95"/>
      <c r="C47" s="95"/>
      <c r="D47" s="95"/>
      <c r="E47" s="96"/>
      <c r="F47" s="96"/>
      <c r="G47" s="97"/>
      <c r="H47" s="98">
        <f t="shared" si="6"/>
        <v>0</v>
      </c>
      <c r="I47" s="99"/>
      <c r="J47" s="95" t="s">
        <v>100</v>
      </c>
      <c r="K47" s="100"/>
      <c r="L47" s="100"/>
      <c r="M47" s="98">
        <f t="shared" si="5"/>
        <v>0</v>
      </c>
      <c r="N47" s="98">
        <f t="shared" si="3"/>
        <v>0</v>
      </c>
      <c r="O47" s="98">
        <f t="shared" si="4"/>
        <v>0</v>
      </c>
      <c r="P47" s="101">
        <f t="shared" si="1"/>
        <v>0</v>
      </c>
      <c r="Q47" s="101"/>
      <c r="R47" s="98"/>
      <c r="S47" s="98"/>
      <c r="T47" s="98"/>
      <c r="U47" s="101"/>
      <c r="V47" s="101"/>
      <c r="W47" s="98"/>
      <c r="X47" s="98"/>
      <c r="Y47" s="98"/>
      <c r="Z47" s="98"/>
    </row>
    <row r="48" spans="1:26" ht="15">
      <c r="A48" s="94" t="str">
        <f t="shared" si="2"/>
        <v>Liquid</v>
      </c>
      <c r="B48" s="95"/>
      <c r="C48" s="95"/>
      <c r="D48" s="95"/>
      <c r="E48" s="96"/>
      <c r="F48" s="96"/>
      <c r="G48" s="97"/>
      <c r="H48" s="98">
        <f t="shared" si="6"/>
        <v>0</v>
      </c>
      <c r="I48" s="99"/>
      <c r="J48" s="95" t="s">
        <v>100</v>
      </c>
      <c r="K48" s="100"/>
      <c r="L48" s="100"/>
      <c r="M48" s="98">
        <f t="shared" si="5"/>
        <v>0</v>
      </c>
      <c r="N48" s="98">
        <f t="shared" si="3"/>
        <v>0</v>
      </c>
      <c r="O48" s="98">
        <f t="shared" si="4"/>
        <v>0</v>
      </c>
      <c r="P48" s="101">
        <f t="shared" si="1"/>
        <v>0</v>
      </c>
      <c r="Q48" s="101"/>
      <c r="R48" s="98"/>
      <c r="S48" s="98"/>
      <c r="T48" s="98"/>
      <c r="U48" s="101"/>
      <c r="V48" s="101"/>
      <c r="W48" s="98"/>
      <c r="X48" s="98"/>
      <c r="Y48" s="98"/>
      <c r="Z48" s="98"/>
    </row>
    <row r="49" spans="1:26" ht="15">
      <c r="A49" s="94" t="str">
        <f t="shared" si="2"/>
        <v>Liquid</v>
      </c>
      <c r="B49" s="95"/>
      <c r="C49" s="95"/>
      <c r="D49" s="95"/>
      <c r="E49" s="96"/>
      <c r="F49" s="96"/>
      <c r="G49" s="97"/>
      <c r="H49" s="98">
        <f t="shared" si="6"/>
        <v>0</v>
      </c>
      <c r="I49" s="99"/>
      <c r="J49" s="95" t="s">
        <v>100</v>
      </c>
      <c r="K49" s="100"/>
      <c r="L49" s="100"/>
      <c r="M49" s="98">
        <f t="shared" si="5"/>
        <v>0</v>
      </c>
      <c r="N49" s="98">
        <f t="shared" si="3"/>
        <v>0</v>
      </c>
      <c r="O49" s="98">
        <f t="shared" si="4"/>
        <v>0</v>
      </c>
      <c r="P49" s="101">
        <f t="shared" si="1"/>
        <v>0</v>
      </c>
      <c r="Q49" s="101"/>
      <c r="R49" s="98"/>
      <c r="S49" s="98"/>
      <c r="T49" s="98"/>
      <c r="U49" s="101"/>
      <c r="V49" s="101"/>
      <c r="W49" s="98"/>
      <c r="X49" s="98"/>
      <c r="Y49" s="98"/>
      <c r="Z49" s="98"/>
    </row>
    <row r="50" spans="1:26" ht="15">
      <c r="A50" s="94" t="str">
        <f t="shared" si="2"/>
        <v>Liquid</v>
      </c>
      <c r="B50" s="95"/>
      <c r="C50" s="95"/>
      <c r="D50" s="95"/>
      <c r="E50" s="96"/>
      <c r="F50" s="96"/>
      <c r="G50" s="97"/>
      <c r="H50" s="98">
        <f t="shared" si="6"/>
        <v>0</v>
      </c>
      <c r="I50" s="99"/>
      <c r="J50" s="95" t="s">
        <v>100</v>
      </c>
      <c r="K50" s="100"/>
      <c r="L50" s="100"/>
      <c r="M50" s="98">
        <f t="shared" si="5"/>
        <v>0</v>
      </c>
      <c r="N50" s="98">
        <f t="shared" si="3"/>
        <v>0</v>
      </c>
      <c r="O50" s="98">
        <f t="shared" si="4"/>
        <v>0</v>
      </c>
      <c r="P50" s="101">
        <f t="shared" si="1"/>
        <v>0</v>
      </c>
      <c r="Q50" s="101"/>
      <c r="R50" s="98"/>
      <c r="S50" s="98"/>
      <c r="T50" s="98"/>
      <c r="U50" s="101"/>
      <c r="V50" s="101"/>
      <c r="W50" s="98"/>
      <c r="X50" s="98"/>
      <c r="Y50" s="98"/>
      <c r="Z50" s="98"/>
    </row>
    <row r="51" spans="1:26" ht="15">
      <c r="A51" s="94" t="str">
        <f t="shared" si="2"/>
        <v>Liquid</v>
      </c>
      <c r="B51" s="95"/>
      <c r="C51" s="95"/>
      <c r="D51" s="95"/>
      <c r="E51" s="96"/>
      <c r="F51" s="96"/>
      <c r="G51" s="97"/>
      <c r="H51" s="98">
        <f t="shared" si="6"/>
        <v>0</v>
      </c>
      <c r="I51" s="99"/>
      <c r="J51" s="95" t="s">
        <v>100</v>
      </c>
      <c r="K51" s="100"/>
      <c r="L51" s="100"/>
      <c r="M51" s="98">
        <f t="shared" si="5"/>
        <v>0</v>
      </c>
      <c r="N51" s="98">
        <f t="shared" si="3"/>
        <v>0</v>
      </c>
      <c r="O51" s="98">
        <f t="shared" si="4"/>
        <v>0</v>
      </c>
      <c r="P51" s="101">
        <f t="shared" si="1"/>
        <v>0</v>
      </c>
      <c r="Q51" s="101"/>
      <c r="R51" s="98"/>
      <c r="S51" s="98"/>
      <c r="T51" s="98"/>
      <c r="U51" s="101"/>
      <c r="V51" s="101"/>
      <c r="W51" s="98"/>
      <c r="X51" s="98"/>
      <c r="Y51" s="98"/>
      <c r="Z51" s="98"/>
    </row>
    <row r="52" spans="1:26" ht="15">
      <c r="A52" s="94" t="str">
        <f t="shared" si="2"/>
        <v>Liquid</v>
      </c>
      <c r="B52" s="95"/>
      <c r="C52" s="95"/>
      <c r="D52" s="95"/>
      <c r="E52" s="96"/>
      <c r="F52" s="96"/>
      <c r="G52" s="97"/>
      <c r="H52" s="98">
        <f t="shared" si="6"/>
        <v>0</v>
      </c>
      <c r="I52" s="99"/>
      <c r="J52" s="95" t="s">
        <v>100</v>
      </c>
      <c r="K52" s="100"/>
      <c r="L52" s="100"/>
      <c r="M52" s="98">
        <f t="shared" si="5"/>
        <v>0</v>
      </c>
      <c r="N52" s="98">
        <f t="shared" si="3"/>
        <v>0</v>
      </c>
      <c r="O52" s="98">
        <f t="shared" si="4"/>
        <v>0</v>
      </c>
      <c r="P52" s="101">
        <f t="shared" si="1"/>
        <v>0</v>
      </c>
      <c r="Q52" s="101"/>
      <c r="R52" s="98"/>
      <c r="S52" s="98"/>
      <c r="T52" s="98"/>
      <c r="U52" s="101"/>
      <c r="V52" s="101"/>
      <c r="W52" s="98"/>
      <c r="X52" s="98"/>
      <c r="Y52" s="98"/>
      <c r="Z52" s="98"/>
    </row>
    <row r="53" spans="1:26" ht="15">
      <c r="A53" s="94" t="str">
        <f t="shared" si="2"/>
        <v>Liquid</v>
      </c>
      <c r="B53" s="95"/>
      <c r="C53" s="95"/>
      <c r="D53" s="95"/>
      <c r="E53" s="96"/>
      <c r="F53" s="96"/>
      <c r="G53" s="97"/>
      <c r="H53" s="98">
        <f t="shared" si="6"/>
        <v>0</v>
      </c>
      <c r="I53" s="99"/>
      <c r="J53" s="95" t="s">
        <v>100</v>
      </c>
      <c r="K53" s="100"/>
      <c r="L53" s="100"/>
      <c r="M53" s="98">
        <f t="shared" si="5"/>
        <v>0</v>
      </c>
      <c r="N53" s="98">
        <f t="shared" si="3"/>
        <v>0</v>
      </c>
      <c r="O53" s="98">
        <f t="shared" si="4"/>
        <v>0</v>
      </c>
      <c r="P53" s="101">
        <f t="shared" si="1"/>
        <v>0</v>
      </c>
      <c r="Q53" s="101"/>
      <c r="R53" s="98"/>
      <c r="S53" s="98"/>
      <c r="T53" s="98"/>
      <c r="U53" s="101"/>
      <c r="V53" s="101"/>
      <c r="W53" s="98"/>
      <c r="X53" s="98"/>
      <c r="Y53" s="98"/>
      <c r="Z53" s="98"/>
    </row>
    <row r="54" spans="1:26" ht="15">
      <c r="A54" s="94" t="str">
        <f t="shared" si="2"/>
        <v>Liquid</v>
      </c>
      <c r="B54" s="95"/>
      <c r="C54" s="95"/>
      <c r="D54" s="95"/>
      <c r="E54" s="96"/>
      <c r="F54" s="96"/>
      <c r="G54" s="97"/>
      <c r="H54" s="98">
        <f t="shared" si="6"/>
        <v>0</v>
      </c>
      <c r="I54" s="99"/>
      <c r="J54" s="95" t="s">
        <v>100</v>
      </c>
      <c r="K54" s="100"/>
      <c r="L54" s="100"/>
      <c r="M54" s="98">
        <f t="shared" si="5"/>
        <v>0</v>
      </c>
      <c r="N54" s="98">
        <f t="shared" si="3"/>
        <v>0</v>
      </c>
      <c r="O54" s="98">
        <f t="shared" si="4"/>
        <v>0</v>
      </c>
      <c r="P54" s="101">
        <f t="shared" si="1"/>
        <v>0</v>
      </c>
      <c r="Q54" s="101"/>
      <c r="R54" s="98"/>
      <c r="S54" s="98"/>
      <c r="T54" s="98"/>
      <c r="U54" s="101"/>
      <c r="V54" s="101"/>
      <c r="W54" s="98"/>
      <c r="X54" s="98"/>
      <c r="Y54" s="98"/>
      <c r="Z54" s="98"/>
    </row>
    <row r="55" spans="1:26" ht="15">
      <c r="A55" s="94" t="str">
        <f t="shared" si="2"/>
        <v>Liquid</v>
      </c>
      <c r="B55" s="95"/>
      <c r="C55" s="95"/>
      <c r="D55" s="95"/>
      <c r="E55" s="96"/>
      <c r="F55" s="96"/>
      <c r="G55" s="97"/>
      <c r="H55" s="98">
        <f t="shared" si="6"/>
        <v>0</v>
      </c>
      <c r="I55" s="99"/>
      <c r="J55" s="95" t="s">
        <v>100</v>
      </c>
      <c r="K55" s="100"/>
      <c r="L55" s="100"/>
      <c r="M55" s="98">
        <f t="shared" si="5"/>
        <v>0</v>
      </c>
      <c r="N55" s="98">
        <f t="shared" si="3"/>
        <v>0</v>
      </c>
      <c r="O55" s="98">
        <f t="shared" si="4"/>
        <v>0</v>
      </c>
      <c r="P55" s="101">
        <f t="shared" si="1"/>
        <v>0</v>
      </c>
      <c r="Q55" s="101"/>
      <c r="R55" s="98"/>
      <c r="S55" s="98"/>
      <c r="T55" s="98"/>
      <c r="U55" s="101"/>
      <c r="V55" s="101"/>
      <c r="W55" s="98"/>
      <c r="X55" s="98"/>
      <c r="Y55" s="98"/>
      <c r="Z55" s="98"/>
    </row>
    <row r="56" spans="1:26" ht="15">
      <c r="A56" s="94" t="str">
        <f t="shared" si="2"/>
        <v>Liquid</v>
      </c>
      <c r="B56" s="95"/>
      <c r="C56" s="95"/>
      <c r="D56" s="95"/>
      <c r="E56" s="96"/>
      <c r="F56" s="96"/>
      <c r="G56" s="97"/>
      <c r="H56" s="98">
        <f t="shared" si="6"/>
        <v>0</v>
      </c>
      <c r="I56" s="99"/>
      <c r="J56" s="95" t="s">
        <v>100</v>
      </c>
      <c r="K56" s="100"/>
      <c r="L56" s="100"/>
      <c r="M56" s="98">
        <f t="shared" si="5"/>
        <v>0</v>
      </c>
      <c r="N56" s="98">
        <f t="shared" si="3"/>
        <v>0</v>
      </c>
      <c r="O56" s="98">
        <f t="shared" si="4"/>
        <v>0</v>
      </c>
      <c r="P56" s="101">
        <f t="shared" si="1"/>
        <v>0</v>
      </c>
      <c r="Q56" s="101"/>
      <c r="R56" s="98"/>
      <c r="S56" s="98"/>
      <c r="T56" s="98"/>
      <c r="U56" s="101"/>
      <c r="V56" s="101"/>
      <c r="W56" s="98"/>
      <c r="X56" s="98"/>
      <c r="Y56" s="98"/>
      <c r="Z56" s="98"/>
    </row>
    <row r="57" spans="1:26" ht="15">
      <c r="A57" s="94" t="str">
        <f t="shared" si="2"/>
        <v>Liquid</v>
      </c>
      <c r="B57" s="95"/>
      <c r="C57" s="95"/>
      <c r="D57" s="95"/>
      <c r="E57" s="96"/>
      <c r="F57" s="96"/>
      <c r="G57" s="97"/>
      <c r="H57" s="98">
        <f t="shared" si="6"/>
        <v>0</v>
      </c>
      <c r="I57" s="99"/>
      <c r="J57" s="95" t="s">
        <v>100</v>
      </c>
      <c r="K57" s="100"/>
      <c r="L57" s="100"/>
      <c r="M57" s="98">
        <f t="shared" si="5"/>
        <v>0</v>
      </c>
      <c r="N57" s="98">
        <f t="shared" si="3"/>
        <v>0</v>
      </c>
      <c r="O57" s="98">
        <f t="shared" si="4"/>
        <v>0</v>
      </c>
      <c r="P57" s="101">
        <f t="shared" si="1"/>
        <v>0</v>
      </c>
      <c r="Q57" s="101"/>
      <c r="R57" s="98"/>
      <c r="S57" s="98"/>
      <c r="T57" s="98"/>
      <c r="U57" s="101"/>
      <c r="V57" s="101"/>
      <c r="W57" s="98"/>
      <c r="X57" s="98"/>
      <c r="Y57" s="98"/>
      <c r="Z57" s="98"/>
    </row>
    <row r="58" spans="1:26" ht="15">
      <c r="A58" s="94" t="str">
        <f t="shared" si="2"/>
        <v>Liquid</v>
      </c>
      <c r="B58" s="95"/>
      <c r="C58" s="95"/>
      <c r="D58" s="95"/>
      <c r="E58" s="96"/>
      <c r="F58" s="96"/>
      <c r="G58" s="97"/>
      <c r="H58" s="98">
        <f t="shared" si="6"/>
        <v>0</v>
      </c>
      <c r="I58" s="99"/>
      <c r="J58" s="95" t="s">
        <v>100</v>
      </c>
      <c r="K58" s="100"/>
      <c r="L58" s="100"/>
      <c r="M58" s="98">
        <f t="shared" si="5"/>
        <v>0</v>
      </c>
      <c r="N58" s="98">
        <f t="shared" si="3"/>
        <v>0</v>
      </c>
      <c r="O58" s="98">
        <f t="shared" si="4"/>
        <v>0</v>
      </c>
      <c r="P58" s="101">
        <f t="shared" si="1"/>
        <v>0</v>
      </c>
      <c r="Q58" s="101"/>
      <c r="R58" s="98"/>
      <c r="S58" s="98"/>
      <c r="T58" s="98"/>
      <c r="U58" s="101"/>
      <c r="V58" s="101"/>
      <c r="W58" s="98"/>
      <c r="X58" s="98"/>
      <c r="Y58" s="98"/>
      <c r="Z58" s="98"/>
    </row>
    <row r="59" spans="1:26" ht="15">
      <c r="A59" s="94" t="str">
        <f t="shared" si="2"/>
        <v>Liquid</v>
      </c>
      <c r="B59" s="95"/>
      <c r="C59" s="95"/>
      <c r="D59" s="95"/>
      <c r="E59" s="96"/>
      <c r="F59" s="96"/>
      <c r="G59" s="97"/>
      <c r="H59" s="98">
        <f t="shared" si="6"/>
        <v>0</v>
      </c>
      <c r="I59" s="99"/>
      <c r="J59" s="95" t="s">
        <v>100</v>
      </c>
      <c r="K59" s="100"/>
      <c r="L59" s="100"/>
      <c r="M59" s="98">
        <f t="shared" si="5"/>
        <v>0</v>
      </c>
      <c r="N59" s="98">
        <f t="shared" si="3"/>
        <v>0</v>
      </c>
      <c r="O59" s="98">
        <f t="shared" si="4"/>
        <v>0</v>
      </c>
      <c r="P59" s="101">
        <f t="shared" si="1"/>
        <v>0</v>
      </c>
      <c r="Q59" s="101"/>
      <c r="R59" s="98"/>
      <c r="S59" s="98"/>
      <c r="T59" s="98"/>
      <c r="U59" s="101"/>
      <c r="V59" s="101"/>
      <c r="W59" s="98"/>
      <c r="X59" s="98"/>
      <c r="Y59" s="98"/>
      <c r="Z59" s="98"/>
    </row>
    <row r="60" spans="1:26" ht="15">
      <c r="A60" s="94" t="str">
        <f t="shared" si="2"/>
        <v>Liquid</v>
      </c>
      <c r="B60" s="95"/>
      <c r="C60" s="95"/>
      <c r="D60" s="95"/>
      <c r="E60" s="96"/>
      <c r="F60" s="96"/>
      <c r="G60" s="97"/>
      <c r="H60" s="98">
        <f t="shared" si="6"/>
        <v>0</v>
      </c>
      <c r="I60" s="99"/>
      <c r="J60" s="95" t="s">
        <v>100</v>
      </c>
      <c r="K60" s="100"/>
      <c r="L60" s="100"/>
      <c r="M60" s="98">
        <f t="shared" si="5"/>
        <v>0</v>
      </c>
      <c r="N60" s="98">
        <f t="shared" si="3"/>
        <v>0</v>
      </c>
      <c r="O60" s="98">
        <f t="shared" si="4"/>
        <v>0</v>
      </c>
      <c r="P60" s="101">
        <f t="shared" si="1"/>
        <v>0</v>
      </c>
      <c r="Q60" s="101"/>
      <c r="R60" s="98"/>
      <c r="S60" s="98"/>
      <c r="T60" s="98"/>
      <c r="U60" s="101"/>
      <c r="V60" s="101"/>
      <c r="W60" s="98"/>
      <c r="X60" s="98"/>
      <c r="Y60" s="98"/>
      <c r="Z60" s="98"/>
    </row>
    <row r="61" spans="1:26" ht="15">
      <c r="A61" s="94" t="str">
        <f t="shared" si="2"/>
        <v>Liquid</v>
      </c>
      <c r="B61" s="95"/>
      <c r="C61" s="95"/>
      <c r="D61" s="95"/>
      <c r="E61" s="96"/>
      <c r="F61" s="96"/>
      <c r="G61" s="97"/>
      <c r="H61" s="98">
        <f t="shared" si="6"/>
        <v>0</v>
      </c>
      <c r="I61" s="99"/>
      <c r="J61" s="95" t="s">
        <v>100</v>
      </c>
      <c r="K61" s="100"/>
      <c r="L61" s="100"/>
      <c r="M61" s="98">
        <f t="shared" si="5"/>
        <v>0</v>
      </c>
      <c r="N61" s="98">
        <f t="shared" si="3"/>
        <v>0</v>
      </c>
      <c r="O61" s="98">
        <f t="shared" si="4"/>
        <v>0</v>
      </c>
      <c r="P61" s="101">
        <f t="shared" si="1"/>
        <v>0</v>
      </c>
      <c r="Q61" s="101"/>
      <c r="R61" s="98"/>
      <c r="S61" s="98"/>
      <c r="T61" s="98"/>
      <c r="U61" s="101"/>
      <c r="V61" s="101"/>
      <c r="W61" s="98"/>
      <c r="X61" s="98"/>
      <c r="Y61" s="98"/>
      <c r="Z61" s="98"/>
    </row>
    <row r="62" spans="1:26" ht="15">
      <c r="A62" s="94" t="str">
        <f t="shared" si="2"/>
        <v>Liquid</v>
      </c>
      <c r="B62" s="95"/>
      <c r="C62" s="95"/>
      <c r="D62" s="95"/>
      <c r="E62" s="96"/>
      <c r="F62" s="96"/>
      <c r="G62" s="97"/>
      <c r="H62" s="98">
        <f t="shared" si="6"/>
        <v>0</v>
      </c>
      <c r="I62" s="99"/>
      <c r="J62" s="95" t="s">
        <v>100</v>
      </c>
      <c r="K62" s="100"/>
      <c r="L62" s="100"/>
      <c r="M62" s="98">
        <f t="shared" si="5"/>
        <v>0</v>
      </c>
      <c r="N62" s="98">
        <f t="shared" si="3"/>
        <v>0</v>
      </c>
      <c r="O62" s="98">
        <f t="shared" si="4"/>
        <v>0</v>
      </c>
      <c r="P62" s="101">
        <f t="shared" si="1"/>
        <v>0</v>
      </c>
      <c r="Q62" s="101"/>
      <c r="R62" s="98"/>
      <c r="S62" s="98"/>
      <c r="T62" s="98"/>
      <c r="U62" s="101"/>
      <c r="V62" s="101"/>
      <c r="W62" s="98"/>
      <c r="X62" s="98"/>
      <c r="Y62" s="98"/>
      <c r="Z62" s="98"/>
    </row>
    <row r="63" spans="1:26" ht="15">
      <c r="A63" s="94" t="str">
        <f t="shared" si="2"/>
        <v>Liquid</v>
      </c>
      <c r="B63" s="95"/>
      <c r="C63" s="95"/>
      <c r="D63" s="95"/>
      <c r="E63" s="96"/>
      <c r="F63" s="96"/>
      <c r="G63" s="97"/>
      <c r="H63" s="98">
        <f t="shared" si="6"/>
        <v>0</v>
      </c>
      <c r="I63" s="99"/>
      <c r="J63" s="95" t="s">
        <v>100</v>
      </c>
      <c r="K63" s="100"/>
      <c r="L63" s="100"/>
      <c r="M63" s="98">
        <f t="shared" si="5"/>
        <v>0</v>
      </c>
      <c r="N63" s="98">
        <f t="shared" si="3"/>
        <v>0</v>
      </c>
      <c r="O63" s="98">
        <f t="shared" si="4"/>
        <v>0</v>
      </c>
      <c r="P63" s="101">
        <f t="shared" si="1"/>
        <v>0</v>
      </c>
      <c r="Q63" s="101"/>
      <c r="R63" s="98"/>
      <c r="S63" s="98"/>
      <c r="T63" s="98"/>
      <c r="U63" s="101"/>
      <c r="V63" s="101"/>
      <c r="W63" s="98"/>
      <c r="X63" s="98"/>
      <c r="Y63" s="98"/>
      <c r="Z63" s="98"/>
    </row>
    <row r="64" spans="1:26" ht="15">
      <c r="A64" s="94" t="str">
        <f t="shared" si="2"/>
        <v>Liquid</v>
      </c>
      <c r="B64" s="95"/>
      <c r="C64" s="95"/>
      <c r="D64" s="95"/>
      <c r="E64" s="96"/>
      <c r="F64" s="96"/>
      <c r="G64" s="97"/>
      <c r="H64" s="98">
        <f t="shared" si="6"/>
        <v>0</v>
      </c>
      <c r="I64" s="99"/>
      <c r="J64" s="95" t="s">
        <v>100</v>
      </c>
      <c r="K64" s="100"/>
      <c r="L64" s="100"/>
      <c r="M64" s="98">
        <f t="shared" si="5"/>
        <v>0</v>
      </c>
      <c r="N64" s="98">
        <f t="shared" si="3"/>
        <v>0</v>
      </c>
      <c r="O64" s="98">
        <f t="shared" si="4"/>
        <v>0</v>
      </c>
      <c r="P64" s="101">
        <f t="shared" si="1"/>
        <v>0</v>
      </c>
      <c r="Q64" s="101"/>
      <c r="R64" s="98"/>
      <c r="S64" s="98"/>
      <c r="T64" s="98"/>
      <c r="U64" s="101"/>
      <c r="V64" s="101"/>
      <c r="W64" s="98"/>
      <c r="X64" s="98"/>
      <c r="Y64" s="98"/>
      <c r="Z64" s="98"/>
    </row>
    <row r="65" spans="1:26" ht="15">
      <c r="A65" s="94" t="str">
        <f t="shared" si="2"/>
        <v>Liquid</v>
      </c>
      <c r="B65" s="95"/>
      <c r="C65" s="95"/>
      <c r="D65" s="95"/>
      <c r="E65" s="96"/>
      <c r="F65" s="96"/>
      <c r="G65" s="97"/>
      <c r="H65" s="98">
        <f t="shared" si="6"/>
        <v>0</v>
      </c>
      <c r="I65" s="99"/>
      <c r="J65" s="95" t="s">
        <v>100</v>
      </c>
      <c r="K65" s="100"/>
      <c r="L65" s="100"/>
      <c r="M65" s="98">
        <f t="shared" si="5"/>
        <v>0</v>
      </c>
      <c r="N65" s="98">
        <f t="shared" si="3"/>
        <v>0</v>
      </c>
      <c r="O65" s="98">
        <f t="shared" si="4"/>
        <v>0</v>
      </c>
      <c r="P65" s="101">
        <f t="shared" si="1"/>
        <v>0</v>
      </c>
      <c r="Q65" s="101"/>
      <c r="R65" s="98"/>
      <c r="S65" s="98"/>
      <c r="T65" s="98"/>
      <c r="U65" s="101"/>
      <c r="V65" s="101"/>
      <c r="W65" s="98"/>
      <c r="X65" s="98"/>
      <c r="Y65" s="98"/>
      <c r="Z65" s="98"/>
    </row>
    <row r="66" spans="1:26" ht="15">
      <c r="A66" s="94" t="str">
        <f t="shared" si="2"/>
        <v>Liquid</v>
      </c>
      <c r="B66" s="95"/>
      <c r="C66" s="95"/>
      <c r="D66" s="95"/>
      <c r="E66" s="96"/>
      <c r="F66" s="96"/>
      <c r="G66" s="97"/>
      <c r="H66" s="98">
        <f t="shared" si="6"/>
        <v>0</v>
      </c>
      <c r="I66" s="99"/>
      <c r="J66" s="95" t="s">
        <v>100</v>
      </c>
      <c r="K66" s="100"/>
      <c r="L66" s="100"/>
      <c r="M66" s="98">
        <f t="shared" si="5"/>
        <v>0</v>
      </c>
      <c r="N66" s="98">
        <f t="shared" si="3"/>
        <v>0</v>
      </c>
      <c r="O66" s="98">
        <f t="shared" si="4"/>
        <v>0</v>
      </c>
      <c r="P66" s="101">
        <f aca="true" t="shared" si="7" ref="P66:P129">+O66-G66</f>
        <v>0</v>
      </c>
      <c r="Q66" s="101"/>
      <c r="R66" s="98"/>
      <c r="S66" s="98"/>
      <c r="T66" s="98"/>
      <c r="U66" s="101"/>
      <c r="V66" s="101"/>
      <c r="W66" s="98"/>
      <c r="X66" s="98"/>
      <c r="Y66" s="98"/>
      <c r="Z66" s="98"/>
    </row>
    <row r="67" spans="1:26" ht="15">
      <c r="A67" s="94" t="str">
        <f aca="true" t="shared" si="8" ref="A67:A130">+TRIM(B67)&amp;TRIM(D67)&amp;TRIM(J67)</f>
        <v>Liquid</v>
      </c>
      <c r="B67" s="95"/>
      <c r="C67" s="95"/>
      <c r="D67" s="95"/>
      <c r="E67" s="96"/>
      <c r="F67" s="96"/>
      <c r="G67" s="97"/>
      <c r="H67" s="98">
        <f t="shared" si="6"/>
        <v>0</v>
      </c>
      <c r="I67" s="99"/>
      <c r="J67" s="95" t="s">
        <v>100</v>
      </c>
      <c r="K67" s="100"/>
      <c r="L67" s="100"/>
      <c r="M67" s="98">
        <f t="shared" si="5"/>
        <v>0</v>
      </c>
      <c r="N67" s="98">
        <f aca="true" t="shared" si="9" ref="N67:N130">+M67*$O$1/$Q$1</f>
        <v>0</v>
      </c>
      <c r="O67" s="98">
        <f aca="true" t="shared" si="10" ref="O67:O130">+M67-N67</f>
        <v>0</v>
      </c>
      <c r="P67" s="101">
        <f t="shared" si="7"/>
        <v>0</v>
      </c>
      <c r="Q67" s="101"/>
      <c r="R67" s="98"/>
      <c r="S67" s="98"/>
      <c r="T67" s="98"/>
      <c r="U67" s="101"/>
      <c r="V67" s="101"/>
      <c r="W67" s="98"/>
      <c r="X67" s="98"/>
      <c r="Y67" s="98"/>
      <c r="Z67" s="98"/>
    </row>
    <row r="68" spans="1:26" ht="15">
      <c r="A68" s="94" t="str">
        <f t="shared" si="8"/>
        <v>Liquid</v>
      </c>
      <c r="B68" s="95"/>
      <c r="C68" s="95"/>
      <c r="D68" s="95"/>
      <c r="E68" s="96"/>
      <c r="F68" s="96"/>
      <c r="G68" s="97"/>
      <c r="H68" s="98">
        <f t="shared" si="6"/>
        <v>0</v>
      </c>
      <c r="I68" s="99"/>
      <c r="J68" s="95" t="s">
        <v>100</v>
      </c>
      <c r="K68" s="100"/>
      <c r="L68" s="100"/>
      <c r="M68" s="98">
        <f aca="true" t="shared" si="11" ref="M68:M131">+$Q$1*G68/$N$1</f>
        <v>0</v>
      </c>
      <c r="N68" s="98">
        <f t="shared" si="9"/>
        <v>0</v>
      </c>
      <c r="O68" s="98">
        <f t="shared" si="10"/>
        <v>0</v>
      </c>
      <c r="P68" s="101">
        <f t="shared" si="7"/>
        <v>0</v>
      </c>
      <c r="Q68" s="101"/>
      <c r="R68" s="98"/>
      <c r="S68" s="98"/>
      <c r="T68" s="98"/>
      <c r="U68" s="101"/>
      <c r="V68" s="101"/>
      <c r="W68" s="98"/>
      <c r="X68" s="98"/>
      <c r="Y68" s="98"/>
      <c r="Z68" s="98"/>
    </row>
    <row r="69" spans="1:26" ht="15">
      <c r="A69" s="94" t="str">
        <f t="shared" si="8"/>
        <v>Liquid</v>
      </c>
      <c r="B69" s="95"/>
      <c r="C69" s="95"/>
      <c r="D69" s="95"/>
      <c r="E69" s="96"/>
      <c r="F69" s="96"/>
      <c r="G69" s="97"/>
      <c r="H69" s="98">
        <f t="shared" si="6"/>
        <v>0</v>
      </c>
      <c r="I69" s="99"/>
      <c r="J69" s="95" t="s">
        <v>100</v>
      </c>
      <c r="K69" s="100"/>
      <c r="L69" s="100"/>
      <c r="M69" s="98">
        <f t="shared" si="11"/>
        <v>0</v>
      </c>
      <c r="N69" s="98">
        <f t="shared" si="9"/>
        <v>0</v>
      </c>
      <c r="O69" s="98">
        <f t="shared" si="10"/>
        <v>0</v>
      </c>
      <c r="P69" s="101">
        <f t="shared" si="7"/>
        <v>0</v>
      </c>
      <c r="Q69" s="101"/>
      <c r="R69" s="98"/>
      <c r="S69" s="98"/>
      <c r="T69" s="98"/>
      <c r="U69" s="101"/>
      <c r="V69" s="101"/>
      <c r="W69" s="98"/>
      <c r="X69" s="98"/>
      <c r="Y69" s="98"/>
      <c r="Z69" s="98"/>
    </row>
    <row r="70" spans="1:26" ht="15">
      <c r="A70" s="94" t="str">
        <f t="shared" si="8"/>
        <v>Liquid</v>
      </c>
      <c r="B70" s="95"/>
      <c r="C70" s="95"/>
      <c r="D70" s="95"/>
      <c r="E70" s="96"/>
      <c r="F70" s="96"/>
      <c r="G70" s="97"/>
      <c r="H70" s="98">
        <f t="shared" si="6"/>
        <v>0</v>
      </c>
      <c r="I70" s="99"/>
      <c r="J70" s="95" t="s">
        <v>100</v>
      </c>
      <c r="K70" s="100"/>
      <c r="L70" s="100"/>
      <c r="M70" s="98">
        <f t="shared" si="11"/>
        <v>0</v>
      </c>
      <c r="N70" s="98">
        <f t="shared" si="9"/>
        <v>0</v>
      </c>
      <c r="O70" s="98">
        <f t="shared" si="10"/>
        <v>0</v>
      </c>
      <c r="P70" s="101">
        <f t="shared" si="7"/>
        <v>0</v>
      </c>
      <c r="Q70" s="101"/>
      <c r="R70" s="98"/>
      <c r="S70" s="98"/>
      <c r="T70" s="98"/>
      <c r="U70" s="101"/>
      <c r="V70" s="101"/>
      <c r="W70" s="98"/>
      <c r="X70" s="98"/>
      <c r="Y70" s="98"/>
      <c r="Z70" s="98"/>
    </row>
    <row r="71" spans="1:26" ht="15">
      <c r="A71" s="94" t="str">
        <f t="shared" si="8"/>
        <v>Liquid</v>
      </c>
      <c r="B71" s="95"/>
      <c r="C71" s="95"/>
      <c r="D71" s="95"/>
      <c r="E71" s="96"/>
      <c r="F71" s="96"/>
      <c r="G71" s="97"/>
      <c r="H71" s="98">
        <f t="shared" si="6"/>
        <v>0</v>
      </c>
      <c r="I71" s="99"/>
      <c r="J71" s="95" t="s">
        <v>100</v>
      </c>
      <c r="K71" s="100"/>
      <c r="L71" s="100"/>
      <c r="M71" s="98">
        <f t="shared" si="11"/>
        <v>0</v>
      </c>
      <c r="N71" s="98">
        <f t="shared" si="9"/>
        <v>0</v>
      </c>
      <c r="O71" s="98">
        <f t="shared" si="10"/>
        <v>0</v>
      </c>
      <c r="P71" s="101">
        <f t="shared" si="7"/>
        <v>0</v>
      </c>
      <c r="Q71" s="101"/>
      <c r="R71" s="98"/>
      <c r="S71" s="98"/>
      <c r="T71" s="98"/>
      <c r="U71" s="101"/>
      <c r="V71" s="101"/>
      <c r="W71" s="98"/>
      <c r="X71" s="98"/>
      <c r="Y71" s="98"/>
      <c r="Z71" s="98"/>
    </row>
    <row r="72" spans="1:26" ht="15">
      <c r="A72" s="94" t="str">
        <f t="shared" si="8"/>
        <v>Liquid</v>
      </c>
      <c r="B72" s="95"/>
      <c r="C72" s="95"/>
      <c r="D72" s="95"/>
      <c r="E72" s="96"/>
      <c r="F72" s="96"/>
      <c r="G72" s="97"/>
      <c r="H72" s="98">
        <f t="shared" si="6"/>
        <v>0</v>
      </c>
      <c r="I72" s="99"/>
      <c r="J72" s="95" t="s">
        <v>100</v>
      </c>
      <c r="K72" s="100"/>
      <c r="L72" s="100"/>
      <c r="M72" s="98">
        <f t="shared" si="11"/>
        <v>0</v>
      </c>
      <c r="N72" s="98">
        <f t="shared" si="9"/>
        <v>0</v>
      </c>
      <c r="O72" s="98">
        <f t="shared" si="10"/>
        <v>0</v>
      </c>
      <c r="P72" s="101">
        <f t="shared" si="7"/>
        <v>0</v>
      </c>
      <c r="Q72" s="101"/>
      <c r="R72" s="98"/>
      <c r="S72" s="98"/>
      <c r="T72" s="98"/>
      <c r="U72" s="101"/>
      <c r="V72" s="101"/>
      <c r="W72" s="98"/>
      <c r="X72" s="98"/>
      <c r="Y72" s="98"/>
      <c r="Z72" s="98"/>
    </row>
    <row r="73" spans="1:26" ht="15">
      <c r="A73" s="94" t="str">
        <f t="shared" si="8"/>
        <v>Liquid</v>
      </c>
      <c r="B73" s="95"/>
      <c r="C73" s="95"/>
      <c r="D73" s="95"/>
      <c r="E73" s="96"/>
      <c r="F73" s="96"/>
      <c r="G73" s="97"/>
      <c r="H73" s="98">
        <f aca="true" t="shared" si="12" ref="H73:H136">+G73/1000*100</f>
        <v>0</v>
      </c>
      <c r="I73" s="99"/>
      <c r="J73" s="95" t="s">
        <v>100</v>
      </c>
      <c r="K73" s="100"/>
      <c r="L73" s="100"/>
      <c r="M73" s="98">
        <f t="shared" si="11"/>
        <v>0</v>
      </c>
      <c r="N73" s="98">
        <f t="shared" si="9"/>
        <v>0</v>
      </c>
      <c r="O73" s="98">
        <f t="shared" si="10"/>
        <v>0</v>
      </c>
      <c r="P73" s="101">
        <f t="shared" si="7"/>
        <v>0</v>
      </c>
      <c r="Q73" s="101"/>
      <c r="R73" s="98"/>
      <c r="S73" s="98"/>
      <c r="T73" s="98"/>
      <c r="U73" s="101"/>
      <c r="V73" s="101"/>
      <c r="W73" s="98"/>
      <c r="X73" s="98"/>
      <c r="Y73" s="98"/>
      <c r="Z73" s="98"/>
    </row>
    <row r="74" spans="1:26" ht="15">
      <c r="A74" s="94" t="str">
        <f t="shared" si="8"/>
        <v>Liquid</v>
      </c>
      <c r="B74" s="95"/>
      <c r="C74" s="95"/>
      <c r="D74" s="95"/>
      <c r="E74" s="96"/>
      <c r="F74" s="96"/>
      <c r="G74" s="97"/>
      <c r="H74" s="98">
        <f t="shared" si="12"/>
        <v>0</v>
      </c>
      <c r="I74" s="99"/>
      <c r="J74" s="95" t="s">
        <v>100</v>
      </c>
      <c r="K74" s="100"/>
      <c r="L74" s="100"/>
      <c r="M74" s="98">
        <f t="shared" si="11"/>
        <v>0</v>
      </c>
      <c r="N74" s="98">
        <f t="shared" si="9"/>
        <v>0</v>
      </c>
      <c r="O74" s="98">
        <f t="shared" si="10"/>
        <v>0</v>
      </c>
      <c r="P74" s="101">
        <f t="shared" si="7"/>
        <v>0</v>
      </c>
      <c r="Q74" s="101"/>
      <c r="R74" s="98"/>
      <c r="S74" s="98"/>
      <c r="T74" s="98"/>
      <c r="U74" s="101"/>
      <c r="V74" s="101"/>
      <c r="W74" s="98"/>
      <c r="X74" s="98"/>
      <c r="Y74" s="98"/>
      <c r="Z74" s="98"/>
    </row>
    <row r="75" spans="1:26" ht="15">
      <c r="A75" s="94" t="str">
        <f t="shared" si="8"/>
        <v>Liquid</v>
      </c>
      <c r="B75" s="95"/>
      <c r="C75" s="95"/>
      <c r="D75" s="95"/>
      <c r="E75" s="96"/>
      <c r="F75" s="96"/>
      <c r="G75" s="97"/>
      <c r="H75" s="98">
        <f t="shared" si="12"/>
        <v>0</v>
      </c>
      <c r="I75" s="99"/>
      <c r="J75" s="95" t="s">
        <v>100</v>
      </c>
      <c r="K75" s="100"/>
      <c r="L75" s="100"/>
      <c r="M75" s="98">
        <f t="shared" si="11"/>
        <v>0</v>
      </c>
      <c r="N75" s="98">
        <f t="shared" si="9"/>
        <v>0</v>
      </c>
      <c r="O75" s="98">
        <f t="shared" si="10"/>
        <v>0</v>
      </c>
      <c r="P75" s="101">
        <f t="shared" si="7"/>
        <v>0</v>
      </c>
      <c r="Q75" s="101"/>
      <c r="R75" s="98"/>
      <c r="S75" s="98"/>
      <c r="T75" s="98"/>
      <c r="U75" s="101"/>
      <c r="V75" s="101"/>
      <c r="W75" s="98"/>
      <c r="X75" s="98"/>
      <c r="Y75" s="98"/>
      <c r="Z75" s="98"/>
    </row>
    <row r="76" spans="1:26" ht="15">
      <c r="A76" s="94" t="str">
        <f t="shared" si="8"/>
        <v>Liquid</v>
      </c>
      <c r="B76" s="95"/>
      <c r="C76" s="95"/>
      <c r="D76" s="95"/>
      <c r="E76" s="96"/>
      <c r="F76" s="96"/>
      <c r="G76" s="97"/>
      <c r="H76" s="98">
        <f t="shared" si="12"/>
        <v>0</v>
      </c>
      <c r="I76" s="99"/>
      <c r="J76" s="95" t="s">
        <v>100</v>
      </c>
      <c r="K76" s="100"/>
      <c r="L76" s="100"/>
      <c r="M76" s="98">
        <f t="shared" si="11"/>
        <v>0</v>
      </c>
      <c r="N76" s="98">
        <f t="shared" si="9"/>
        <v>0</v>
      </c>
      <c r="O76" s="98">
        <f t="shared" si="10"/>
        <v>0</v>
      </c>
      <c r="P76" s="101">
        <f t="shared" si="7"/>
        <v>0</v>
      </c>
      <c r="Q76" s="101"/>
      <c r="R76" s="98"/>
      <c r="S76" s="98"/>
      <c r="T76" s="98"/>
      <c r="U76" s="101"/>
      <c r="V76" s="101"/>
      <c r="W76" s="98"/>
      <c r="X76" s="98"/>
      <c r="Y76" s="98"/>
      <c r="Z76" s="98"/>
    </row>
    <row r="77" spans="1:26" ht="15">
      <c r="A77" s="94" t="str">
        <f t="shared" si="8"/>
        <v>Liquid</v>
      </c>
      <c r="B77" s="95"/>
      <c r="C77" s="95"/>
      <c r="D77" s="95"/>
      <c r="E77" s="96"/>
      <c r="F77" s="96"/>
      <c r="G77" s="97"/>
      <c r="H77" s="98">
        <f t="shared" si="12"/>
        <v>0</v>
      </c>
      <c r="I77" s="99"/>
      <c r="J77" s="95" t="s">
        <v>100</v>
      </c>
      <c r="K77" s="100"/>
      <c r="L77" s="100"/>
      <c r="M77" s="98">
        <f t="shared" si="11"/>
        <v>0</v>
      </c>
      <c r="N77" s="98">
        <f t="shared" si="9"/>
        <v>0</v>
      </c>
      <c r="O77" s="98">
        <f t="shared" si="10"/>
        <v>0</v>
      </c>
      <c r="P77" s="101">
        <f t="shared" si="7"/>
        <v>0</v>
      </c>
      <c r="Q77" s="101"/>
      <c r="R77" s="98"/>
      <c r="S77" s="98"/>
      <c r="T77" s="98"/>
      <c r="U77" s="101"/>
      <c r="V77" s="101"/>
      <c r="W77" s="98"/>
      <c r="X77" s="98"/>
      <c r="Y77" s="98"/>
      <c r="Z77" s="98"/>
    </row>
    <row r="78" spans="1:26" ht="15">
      <c r="A78" s="94" t="str">
        <f t="shared" si="8"/>
        <v>Liquid</v>
      </c>
      <c r="B78" s="95"/>
      <c r="C78" s="95"/>
      <c r="D78" s="95"/>
      <c r="E78" s="96"/>
      <c r="F78" s="96"/>
      <c r="G78" s="97"/>
      <c r="H78" s="98">
        <f t="shared" si="12"/>
        <v>0</v>
      </c>
      <c r="I78" s="99"/>
      <c r="J78" s="95" t="s">
        <v>100</v>
      </c>
      <c r="K78" s="100"/>
      <c r="L78" s="100"/>
      <c r="M78" s="98">
        <f t="shared" si="11"/>
        <v>0</v>
      </c>
      <c r="N78" s="98">
        <f t="shared" si="9"/>
        <v>0</v>
      </c>
      <c r="O78" s="98">
        <f t="shared" si="10"/>
        <v>0</v>
      </c>
      <c r="P78" s="101">
        <f t="shared" si="7"/>
        <v>0</v>
      </c>
      <c r="Q78" s="101"/>
      <c r="R78" s="98"/>
      <c r="S78" s="98"/>
      <c r="T78" s="98"/>
      <c r="U78" s="101"/>
      <c r="V78" s="101"/>
      <c r="W78" s="98"/>
      <c r="X78" s="98"/>
      <c r="Y78" s="98"/>
      <c r="Z78" s="98"/>
    </row>
    <row r="79" spans="1:26" ht="15">
      <c r="A79" s="94" t="str">
        <f t="shared" si="8"/>
        <v>Liquid</v>
      </c>
      <c r="B79" s="95"/>
      <c r="C79" s="95"/>
      <c r="D79" s="95"/>
      <c r="E79" s="96"/>
      <c r="F79" s="96"/>
      <c r="G79" s="97"/>
      <c r="H79" s="98">
        <f t="shared" si="12"/>
        <v>0</v>
      </c>
      <c r="I79" s="99"/>
      <c r="J79" s="95" t="s">
        <v>100</v>
      </c>
      <c r="K79" s="100"/>
      <c r="L79" s="100"/>
      <c r="M79" s="98">
        <f t="shared" si="11"/>
        <v>0</v>
      </c>
      <c r="N79" s="98">
        <f t="shared" si="9"/>
        <v>0</v>
      </c>
      <c r="O79" s="98">
        <f t="shared" si="10"/>
        <v>0</v>
      </c>
      <c r="P79" s="101">
        <f t="shared" si="7"/>
        <v>0</v>
      </c>
      <c r="Q79" s="101"/>
      <c r="R79" s="98"/>
      <c r="S79" s="98"/>
      <c r="T79" s="98"/>
      <c r="U79" s="101"/>
      <c r="V79" s="101"/>
      <c r="W79" s="98"/>
      <c r="X79" s="98"/>
      <c r="Y79" s="98"/>
      <c r="Z79" s="98"/>
    </row>
    <row r="80" spans="1:26" ht="15">
      <c r="A80" s="94" t="str">
        <f t="shared" si="8"/>
        <v>Liquid</v>
      </c>
      <c r="B80" s="95"/>
      <c r="C80" s="95"/>
      <c r="D80" s="95"/>
      <c r="E80" s="96"/>
      <c r="F80" s="96"/>
      <c r="G80" s="97"/>
      <c r="H80" s="98">
        <f t="shared" si="12"/>
        <v>0</v>
      </c>
      <c r="I80" s="99"/>
      <c r="J80" s="95" t="s">
        <v>100</v>
      </c>
      <c r="K80" s="100"/>
      <c r="L80" s="100"/>
      <c r="M80" s="98">
        <f t="shared" si="11"/>
        <v>0</v>
      </c>
      <c r="N80" s="98">
        <f t="shared" si="9"/>
        <v>0</v>
      </c>
      <c r="O80" s="98">
        <f t="shared" si="10"/>
        <v>0</v>
      </c>
      <c r="P80" s="101">
        <f t="shared" si="7"/>
        <v>0</v>
      </c>
      <c r="Q80" s="101"/>
      <c r="R80" s="98"/>
      <c r="S80" s="98"/>
      <c r="T80" s="98"/>
      <c r="U80" s="101"/>
      <c r="V80" s="101"/>
      <c r="W80" s="98"/>
      <c r="X80" s="98"/>
      <c r="Y80" s="98"/>
      <c r="Z80" s="98"/>
    </row>
    <row r="81" spans="1:26" ht="15">
      <c r="A81" s="94" t="str">
        <f t="shared" si="8"/>
        <v>Liquid</v>
      </c>
      <c r="B81" s="95"/>
      <c r="C81" s="95"/>
      <c r="D81" s="95"/>
      <c r="E81" s="96"/>
      <c r="F81" s="96"/>
      <c r="G81" s="97"/>
      <c r="H81" s="98">
        <f t="shared" si="12"/>
        <v>0</v>
      </c>
      <c r="I81" s="99"/>
      <c r="J81" s="95" t="s">
        <v>100</v>
      </c>
      <c r="K81" s="100"/>
      <c r="L81" s="100"/>
      <c r="M81" s="98">
        <f t="shared" si="11"/>
        <v>0</v>
      </c>
      <c r="N81" s="98">
        <f t="shared" si="9"/>
        <v>0</v>
      </c>
      <c r="O81" s="98">
        <f t="shared" si="10"/>
        <v>0</v>
      </c>
      <c r="P81" s="101">
        <f t="shared" si="7"/>
        <v>0</v>
      </c>
      <c r="Q81" s="101"/>
      <c r="R81" s="98"/>
      <c r="S81" s="98"/>
      <c r="T81" s="98"/>
      <c r="U81" s="101"/>
      <c r="V81" s="101"/>
      <c r="W81" s="98"/>
      <c r="X81" s="98"/>
      <c r="Y81" s="98"/>
      <c r="Z81" s="98"/>
    </row>
    <row r="82" spans="1:26" ht="15">
      <c r="A82" s="94" t="str">
        <f t="shared" si="8"/>
        <v>Liquid</v>
      </c>
      <c r="B82" s="95"/>
      <c r="C82" s="95"/>
      <c r="D82" s="95"/>
      <c r="E82" s="96"/>
      <c r="F82" s="96"/>
      <c r="G82" s="97"/>
      <c r="H82" s="98">
        <f t="shared" si="12"/>
        <v>0</v>
      </c>
      <c r="I82" s="99"/>
      <c r="J82" s="95" t="s">
        <v>100</v>
      </c>
      <c r="K82" s="100"/>
      <c r="L82" s="100"/>
      <c r="M82" s="98">
        <f t="shared" si="11"/>
        <v>0</v>
      </c>
      <c r="N82" s="98">
        <f t="shared" si="9"/>
        <v>0</v>
      </c>
      <c r="O82" s="98">
        <f t="shared" si="10"/>
        <v>0</v>
      </c>
      <c r="P82" s="101">
        <f t="shared" si="7"/>
        <v>0</v>
      </c>
      <c r="Q82" s="101"/>
      <c r="R82" s="98"/>
      <c r="S82" s="98"/>
      <c r="T82" s="98"/>
      <c r="U82" s="101"/>
      <c r="V82" s="101"/>
      <c r="W82" s="98"/>
      <c r="X82" s="98"/>
      <c r="Y82" s="98"/>
      <c r="Z82" s="98"/>
    </row>
    <row r="83" spans="1:26" ht="15">
      <c r="A83" s="94" t="str">
        <f t="shared" si="8"/>
        <v>Liquid</v>
      </c>
      <c r="B83" s="95"/>
      <c r="C83" s="95"/>
      <c r="D83" s="95"/>
      <c r="E83" s="96"/>
      <c r="F83" s="96"/>
      <c r="G83" s="97"/>
      <c r="H83" s="98">
        <f t="shared" si="12"/>
        <v>0</v>
      </c>
      <c r="I83" s="99"/>
      <c r="J83" s="95" t="s">
        <v>100</v>
      </c>
      <c r="K83" s="100"/>
      <c r="L83" s="100"/>
      <c r="M83" s="98">
        <f t="shared" si="11"/>
        <v>0</v>
      </c>
      <c r="N83" s="98">
        <f t="shared" si="9"/>
        <v>0</v>
      </c>
      <c r="O83" s="98">
        <f t="shared" si="10"/>
        <v>0</v>
      </c>
      <c r="P83" s="101">
        <f t="shared" si="7"/>
        <v>0</v>
      </c>
      <c r="Q83" s="101"/>
      <c r="R83" s="98"/>
      <c r="S83" s="98"/>
      <c r="T83" s="98"/>
      <c r="U83" s="101"/>
      <c r="V83" s="101"/>
      <c r="W83" s="98"/>
      <c r="X83" s="98"/>
      <c r="Y83" s="98"/>
      <c r="Z83" s="98"/>
    </row>
    <row r="84" spans="1:26" ht="15">
      <c r="A84" s="94" t="str">
        <f t="shared" si="8"/>
        <v>Liquid</v>
      </c>
      <c r="B84" s="95"/>
      <c r="C84" s="95"/>
      <c r="D84" s="95"/>
      <c r="E84" s="96"/>
      <c r="F84" s="96"/>
      <c r="G84" s="97"/>
      <c r="H84" s="98">
        <f t="shared" si="12"/>
        <v>0</v>
      </c>
      <c r="I84" s="99"/>
      <c r="J84" s="95" t="s">
        <v>100</v>
      </c>
      <c r="K84" s="100"/>
      <c r="L84" s="100"/>
      <c r="M84" s="98">
        <f t="shared" si="11"/>
        <v>0</v>
      </c>
      <c r="N84" s="98">
        <f t="shared" si="9"/>
        <v>0</v>
      </c>
      <c r="O84" s="98">
        <f t="shared" si="10"/>
        <v>0</v>
      </c>
      <c r="P84" s="101">
        <f t="shared" si="7"/>
        <v>0</v>
      </c>
      <c r="Q84" s="101"/>
      <c r="R84" s="98"/>
      <c r="S84" s="98"/>
      <c r="T84" s="98"/>
      <c r="U84" s="101"/>
      <c r="V84" s="101"/>
      <c r="W84" s="98"/>
      <c r="X84" s="98"/>
      <c r="Y84" s="98"/>
      <c r="Z84" s="98"/>
    </row>
    <row r="85" spans="1:26" ht="15">
      <c r="A85" s="94" t="str">
        <f t="shared" si="8"/>
        <v>Liquid</v>
      </c>
      <c r="B85" s="95"/>
      <c r="C85" s="95"/>
      <c r="D85" s="95"/>
      <c r="E85" s="96"/>
      <c r="F85" s="96"/>
      <c r="G85" s="97"/>
      <c r="H85" s="98">
        <f t="shared" si="12"/>
        <v>0</v>
      </c>
      <c r="I85" s="99"/>
      <c r="J85" s="95" t="s">
        <v>100</v>
      </c>
      <c r="K85" s="100"/>
      <c r="L85" s="100"/>
      <c r="M85" s="98">
        <f t="shared" si="11"/>
        <v>0</v>
      </c>
      <c r="N85" s="98">
        <f t="shared" si="9"/>
        <v>0</v>
      </c>
      <c r="O85" s="98">
        <f t="shared" si="10"/>
        <v>0</v>
      </c>
      <c r="P85" s="101">
        <f t="shared" si="7"/>
        <v>0</v>
      </c>
      <c r="Q85" s="101"/>
      <c r="R85" s="98"/>
      <c r="S85" s="98"/>
      <c r="T85" s="98"/>
      <c r="U85" s="101"/>
      <c r="V85" s="101"/>
      <c r="W85" s="98"/>
      <c r="X85" s="98"/>
      <c r="Y85" s="98"/>
      <c r="Z85" s="98"/>
    </row>
    <row r="86" spans="1:26" ht="15">
      <c r="A86" s="94" t="str">
        <f t="shared" si="8"/>
        <v>Liquid</v>
      </c>
      <c r="B86" s="95"/>
      <c r="C86" s="95"/>
      <c r="D86" s="95"/>
      <c r="E86" s="96"/>
      <c r="F86" s="96"/>
      <c r="G86" s="97"/>
      <c r="H86" s="98">
        <f t="shared" si="12"/>
        <v>0</v>
      </c>
      <c r="I86" s="99"/>
      <c r="J86" s="95" t="s">
        <v>100</v>
      </c>
      <c r="K86" s="100"/>
      <c r="L86" s="100"/>
      <c r="M86" s="98">
        <f t="shared" si="11"/>
        <v>0</v>
      </c>
      <c r="N86" s="98">
        <f t="shared" si="9"/>
        <v>0</v>
      </c>
      <c r="O86" s="98">
        <f t="shared" si="10"/>
        <v>0</v>
      </c>
      <c r="P86" s="101">
        <f t="shared" si="7"/>
        <v>0</v>
      </c>
      <c r="Q86" s="101"/>
      <c r="R86" s="98"/>
      <c r="S86" s="98"/>
      <c r="T86" s="98"/>
      <c r="U86" s="101"/>
      <c r="V86" s="101"/>
      <c r="W86" s="98"/>
      <c r="X86" s="98"/>
      <c r="Y86" s="98"/>
      <c r="Z86" s="98"/>
    </row>
    <row r="87" spans="1:26" ht="15">
      <c r="A87" s="94" t="str">
        <f t="shared" si="8"/>
        <v>Liquid</v>
      </c>
      <c r="B87" s="95"/>
      <c r="C87" s="95"/>
      <c r="D87" s="95"/>
      <c r="E87" s="96"/>
      <c r="F87" s="96"/>
      <c r="G87" s="97"/>
      <c r="H87" s="98">
        <f t="shared" si="12"/>
        <v>0</v>
      </c>
      <c r="I87" s="99"/>
      <c r="J87" s="95" t="s">
        <v>100</v>
      </c>
      <c r="K87" s="100"/>
      <c r="L87" s="100"/>
      <c r="M87" s="98">
        <f t="shared" si="11"/>
        <v>0</v>
      </c>
      <c r="N87" s="98">
        <f t="shared" si="9"/>
        <v>0</v>
      </c>
      <c r="O87" s="98">
        <f t="shared" si="10"/>
        <v>0</v>
      </c>
      <c r="P87" s="101">
        <f t="shared" si="7"/>
        <v>0</v>
      </c>
      <c r="Q87" s="101"/>
      <c r="R87" s="98"/>
      <c r="S87" s="98"/>
      <c r="T87" s="98"/>
      <c r="U87" s="101"/>
      <c r="V87" s="101"/>
      <c r="W87" s="98"/>
      <c r="X87" s="98"/>
      <c r="Y87" s="98"/>
      <c r="Z87" s="98"/>
    </row>
    <row r="88" spans="1:26" ht="15">
      <c r="A88" s="94" t="str">
        <f t="shared" si="8"/>
        <v>Liquid</v>
      </c>
      <c r="B88" s="95"/>
      <c r="C88" s="95"/>
      <c r="D88" s="95"/>
      <c r="E88" s="96"/>
      <c r="F88" s="96"/>
      <c r="G88" s="97"/>
      <c r="H88" s="98">
        <f t="shared" si="12"/>
        <v>0</v>
      </c>
      <c r="I88" s="99"/>
      <c r="J88" s="95" t="s">
        <v>100</v>
      </c>
      <c r="K88" s="100"/>
      <c r="L88" s="100"/>
      <c r="M88" s="98">
        <f t="shared" si="11"/>
        <v>0</v>
      </c>
      <c r="N88" s="98">
        <f t="shared" si="9"/>
        <v>0</v>
      </c>
      <c r="O88" s="98">
        <f t="shared" si="10"/>
        <v>0</v>
      </c>
      <c r="P88" s="101">
        <f t="shared" si="7"/>
        <v>0</v>
      </c>
      <c r="Q88" s="101"/>
      <c r="R88" s="98"/>
      <c r="S88" s="98"/>
      <c r="T88" s="98"/>
      <c r="U88" s="101"/>
      <c r="V88" s="101"/>
      <c r="W88" s="98"/>
      <c r="X88" s="98"/>
      <c r="Y88" s="98"/>
      <c r="Z88" s="98"/>
    </row>
    <row r="89" spans="1:26" ht="15">
      <c r="A89" s="94" t="str">
        <f t="shared" si="8"/>
        <v>Liquid</v>
      </c>
      <c r="B89" s="95"/>
      <c r="C89" s="95"/>
      <c r="D89" s="95"/>
      <c r="E89" s="96"/>
      <c r="F89" s="96"/>
      <c r="G89" s="97"/>
      <c r="H89" s="98">
        <f t="shared" si="12"/>
        <v>0</v>
      </c>
      <c r="I89" s="99"/>
      <c r="J89" s="95" t="s">
        <v>100</v>
      </c>
      <c r="K89" s="100"/>
      <c r="L89" s="100"/>
      <c r="M89" s="98">
        <f t="shared" si="11"/>
        <v>0</v>
      </c>
      <c r="N89" s="98">
        <f t="shared" si="9"/>
        <v>0</v>
      </c>
      <c r="O89" s="98">
        <f t="shared" si="10"/>
        <v>0</v>
      </c>
      <c r="P89" s="101">
        <f t="shared" si="7"/>
        <v>0</v>
      </c>
      <c r="Q89" s="101"/>
      <c r="R89" s="98"/>
      <c r="S89" s="98"/>
      <c r="T89" s="98"/>
      <c r="U89" s="101"/>
      <c r="V89" s="101"/>
      <c r="W89" s="98"/>
      <c r="X89" s="98"/>
      <c r="Y89" s="98"/>
      <c r="Z89" s="98"/>
    </row>
    <row r="90" spans="1:26" ht="15">
      <c r="A90" s="94" t="str">
        <f t="shared" si="8"/>
        <v>Liquid</v>
      </c>
      <c r="B90" s="95"/>
      <c r="C90" s="95"/>
      <c r="D90" s="95"/>
      <c r="E90" s="96"/>
      <c r="F90" s="96"/>
      <c r="G90" s="97"/>
      <c r="H90" s="98">
        <f t="shared" si="12"/>
        <v>0</v>
      </c>
      <c r="I90" s="99"/>
      <c r="J90" s="95" t="s">
        <v>100</v>
      </c>
      <c r="K90" s="100"/>
      <c r="L90" s="100"/>
      <c r="M90" s="98">
        <f t="shared" si="11"/>
        <v>0</v>
      </c>
      <c r="N90" s="98">
        <f t="shared" si="9"/>
        <v>0</v>
      </c>
      <c r="O90" s="98">
        <f t="shared" si="10"/>
        <v>0</v>
      </c>
      <c r="P90" s="101">
        <f t="shared" si="7"/>
        <v>0</v>
      </c>
      <c r="Q90" s="101"/>
      <c r="R90" s="98"/>
      <c r="S90" s="98"/>
      <c r="T90" s="98"/>
      <c r="U90" s="101"/>
      <c r="V90" s="101"/>
      <c r="W90" s="98"/>
      <c r="X90" s="98"/>
      <c r="Y90" s="98"/>
      <c r="Z90" s="98"/>
    </row>
    <row r="91" spans="1:26" ht="15">
      <c r="A91" s="94" t="str">
        <f t="shared" si="8"/>
        <v>Liquid</v>
      </c>
      <c r="B91" s="95"/>
      <c r="C91" s="95"/>
      <c r="D91" s="95"/>
      <c r="E91" s="96"/>
      <c r="F91" s="96"/>
      <c r="G91" s="97"/>
      <c r="H91" s="98">
        <f t="shared" si="12"/>
        <v>0</v>
      </c>
      <c r="I91" s="99"/>
      <c r="J91" s="95" t="s">
        <v>100</v>
      </c>
      <c r="K91" s="100"/>
      <c r="L91" s="100"/>
      <c r="M91" s="98">
        <f t="shared" si="11"/>
        <v>0</v>
      </c>
      <c r="N91" s="98">
        <f t="shared" si="9"/>
        <v>0</v>
      </c>
      <c r="O91" s="98">
        <f t="shared" si="10"/>
        <v>0</v>
      </c>
      <c r="P91" s="101">
        <f t="shared" si="7"/>
        <v>0</v>
      </c>
      <c r="Q91" s="101"/>
      <c r="R91" s="98"/>
      <c r="S91" s="98"/>
      <c r="T91" s="98"/>
      <c r="U91" s="101"/>
      <c r="V91" s="101"/>
      <c r="W91" s="98"/>
      <c r="X91" s="98"/>
      <c r="Y91" s="98"/>
      <c r="Z91" s="98"/>
    </row>
    <row r="92" spans="1:26" ht="15">
      <c r="A92" s="94" t="str">
        <f t="shared" si="8"/>
        <v>Liquid</v>
      </c>
      <c r="B92" s="95"/>
      <c r="C92" s="95"/>
      <c r="D92" s="95"/>
      <c r="E92" s="96"/>
      <c r="F92" s="96"/>
      <c r="G92" s="97"/>
      <c r="H92" s="98">
        <f t="shared" si="12"/>
        <v>0</v>
      </c>
      <c r="I92" s="99"/>
      <c r="J92" s="95" t="s">
        <v>100</v>
      </c>
      <c r="K92" s="100"/>
      <c r="L92" s="100"/>
      <c r="M92" s="98">
        <f t="shared" si="11"/>
        <v>0</v>
      </c>
      <c r="N92" s="98">
        <f t="shared" si="9"/>
        <v>0</v>
      </c>
      <c r="O92" s="98">
        <f t="shared" si="10"/>
        <v>0</v>
      </c>
      <c r="P92" s="101">
        <f t="shared" si="7"/>
        <v>0</v>
      </c>
      <c r="Q92" s="101"/>
      <c r="R92" s="98"/>
      <c r="S92" s="98"/>
      <c r="T92" s="98"/>
      <c r="U92" s="101"/>
      <c r="V92" s="101"/>
      <c r="W92" s="98"/>
      <c r="X92" s="98"/>
      <c r="Y92" s="98"/>
      <c r="Z92" s="98"/>
    </row>
    <row r="93" spans="1:26" ht="15">
      <c r="A93" s="94" t="str">
        <f t="shared" si="8"/>
        <v>Liquid</v>
      </c>
      <c r="B93" s="95"/>
      <c r="C93" s="95"/>
      <c r="D93" s="95"/>
      <c r="E93" s="96"/>
      <c r="F93" s="96"/>
      <c r="G93" s="97"/>
      <c r="H93" s="98">
        <f t="shared" si="12"/>
        <v>0</v>
      </c>
      <c r="I93" s="99"/>
      <c r="J93" s="95" t="s">
        <v>100</v>
      </c>
      <c r="K93" s="100"/>
      <c r="L93" s="100"/>
      <c r="M93" s="98">
        <f t="shared" si="11"/>
        <v>0</v>
      </c>
      <c r="N93" s="98">
        <f t="shared" si="9"/>
        <v>0</v>
      </c>
      <c r="O93" s="98">
        <f t="shared" si="10"/>
        <v>0</v>
      </c>
      <c r="P93" s="101">
        <f t="shared" si="7"/>
        <v>0</v>
      </c>
      <c r="Q93" s="101"/>
      <c r="R93" s="98"/>
      <c r="S93" s="98"/>
      <c r="T93" s="98"/>
      <c r="U93" s="101"/>
      <c r="V93" s="101"/>
      <c r="W93" s="98"/>
      <c r="X93" s="98"/>
      <c r="Y93" s="98"/>
      <c r="Z93" s="98"/>
    </row>
    <row r="94" spans="1:26" ht="15">
      <c r="A94" s="94" t="str">
        <f t="shared" si="8"/>
        <v>Liquid</v>
      </c>
      <c r="B94" s="95"/>
      <c r="C94" s="95"/>
      <c r="D94" s="95"/>
      <c r="E94" s="96"/>
      <c r="F94" s="96"/>
      <c r="G94" s="97"/>
      <c r="H94" s="98">
        <f t="shared" si="12"/>
        <v>0</v>
      </c>
      <c r="I94" s="99"/>
      <c r="J94" s="95" t="s">
        <v>100</v>
      </c>
      <c r="K94" s="100"/>
      <c r="L94" s="100"/>
      <c r="M94" s="98">
        <f t="shared" si="11"/>
        <v>0</v>
      </c>
      <c r="N94" s="98">
        <f t="shared" si="9"/>
        <v>0</v>
      </c>
      <c r="O94" s="98">
        <f t="shared" si="10"/>
        <v>0</v>
      </c>
      <c r="P94" s="101">
        <f t="shared" si="7"/>
        <v>0</v>
      </c>
      <c r="Q94" s="101"/>
      <c r="R94" s="98"/>
      <c r="S94" s="98"/>
      <c r="T94" s="98"/>
      <c r="U94" s="101"/>
      <c r="V94" s="101"/>
      <c r="W94" s="98"/>
      <c r="X94" s="98"/>
      <c r="Y94" s="98"/>
      <c r="Z94" s="98"/>
    </row>
    <row r="95" spans="1:26" ht="15">
      <c r="A95" s="94" t="str">
        <f t="shared" si="8"/>
        <v>Liquid</v>
      </c>
      <c r="B95" s="95"/>
      <c r="C95" s="95"/>
      <c r="D95" s="95"/>
      <c r="E95" s="96"/>
      <c r="F95" s="96"/>
      <c r="G95" s="97"/>
      <c r="H95" s="98">
        <f t="shared" si="12"/>
        <v>0</v>
      </c>
      <c r="I95" s="99"/>
      <c r="J95" s="95" t="s">
        <v>100</v>
      </c>
      <c r="K95" s="100"/>
      <c r="L95" s="100"/>
      <c r="M95" s="98">
        <f t="shared" si="11"/>
        <v>0</v>
      </c>
      <c r="N95" s="98">
        <f t="shared" si="9"/>
        <v>0</v>
      </c>
      <c r="O95" s="98">
        <f t="shared" si="10"/>
        <v>0</v>
      </c>
      <c r="P95" s="101">
        <f t="shared" si="7"/>
        <v>0</v>
      </c>
      <c r="Q95" s="101"/>
      <c r="R95" s="98"/>
      <c r="S95" s="98"/>
      <c r="T95" s="98"/>
      <c r="U95" s="101"/>
      <c r="V95" s="101"/>
      <c r="W95" s="98"/>
      <c r="X95" s="98"/>
      <c r="Y95" s="98"/>
      <c r="Z95" s="98"/>
    </row>
    <row r="96" spans="1:26" ht="15">
      <c r="A96" s="94" t="str">
        <f t="shared" si="8"/>
        <v>Liquid</v>
      </c>
      <c r="B96" s="95"/>
      <c r="C96" s="95"/>
      <c r="D96" s="95"/>
      <c r="E96" s="96"/>
      <c r="F96" s="96"/>
      <c r="G96" s="97"/>
      <c r="H96" s="98">
        <f t="shared" si="12"/>
        <v>0</v>
      </c>
      <c r="I96" s="99"/>
      <c r="J96" s="95" t="s">
        <v>100</v>
      </c>
      <c r="K96" s="100"/>
      <c r="L96" s="100"/>
      <c r="M96" s="98">
        <f t="shared" si="11"/>
        <v>0</v>
      </c>
      <c r="N96" s="98">
        <f t="shared" si="9"/>
        <v>0</v>
      </c>
      <c r="O96" s="98">
        <f t="shared" si="10"/>
        <v>0</v>
      </c>
      <c r="P96" s="101">
        <f t="shared" si="7"/>
        <v>0</v>
      </c>
      <c r="Q96" s="101"/>
      <c r="R96" s="98"/>
      <c r="S96" s="98"/>
      <c r="T96" s="98"/>
      <c r="U96" s="101"/>
      <c r="V96" s="101"/>
      <c r="W96" s="98"/>
      <c r="X96" s="98"/>
      <c r="Y96" s="98"/>
      <c r="Z96" s="98"/>
    </row>
    <row r="97" spans="1:26" ht="15">
      <c r="A97" s="94" t="str">
        <f t="shared" si="8"/>
        <v>Liquid</v>
      </c>
      <c r="B97" s="95"/>
      <c r="C97" s="95"/>
      <c r="D97" s="95"/>
      <c r="E97" s="96"/>
      <c r="F97" s="96"/>
      <c r="G97" s="97"/>
      <c r="H97" s="98">
        <f t="shared" si="12"/>
        <v>0</v>
      </c>
      <c r="I97" s="99"/>
      <c r="J97" s="95" t="s">
        <v>100</v>
      </c>
      <c r="K97" s="100"/>
      <c r="L97" s="100"/>
      <c r="M97" s="98">
        <f t="shared" si="11"/>
        <v>0</v>
      </c>
      <c r="N97" s="98">
        <f t="shared" si="9"/>
        <v>0</v>
      </c>
      <c r="O97" s="98">
        <f t="shared" si="10"/>
        <v>0</v>
      </c>
      <c r="P97" s="101">
        <f t="shared" si="7"/>
        <v>0</v>
      </c>
      <c r="Q97" s="101"/>
      <c r="R97" s="98"/>
      <c r="S97" s="98"/>
      <c r="T97" s="98"/>
      <c r="U97" s="101"/>
      <c r="V97" s="101"/>
      <c r="W97" s="98"/>
      <c r="X97" s="98"/>
      <c r="Y97" s="98"/>
      <c r="Z97" s="98"/>
    </row>
    <row r="98" spans="1:26" ht="15">
      <c r="A98" s="94" t="str">
        <f t="shared" si="8"/>
        <v>Liquid</v>
      </c>
      <c r="B98" s="95"/>
      <c r="C98" s="95"/>
      <c r="D98" s="95"/>
      <c r="E98" s="96"/>
      <c r="F98" s="96"/>
      <c r="G98" s="97"/>
      <c r="H98" s="98">
        <f t="shared" si="12"/>
        <v>0</v>
      </c>
      <c r="I98" s="99"/>
      <c r="J98" s="95" t="s">
        <v>100</v>
      </c>
      <c r="K98" s="100"/>
      <c r="L98" s="100"/>
      <c r="M98" s="98">
        <f t="shared" si="11"/>
        <v>0</v>
      </c>
      <c r="N98" s="98">
        <f t="shared" si="9"/>
        <v>0</v>
      </c>
      <c r="O98" s="98">
        <f t="shared" si="10"/>
        <v>0</v>
      </c>
      <c r="P98" s="101">
        <f t="shared" si="7"/>
        <v>0</v>
      </c>
      <c r="Q98" s="101"/>
      <c r="R98" s="98"/>
      <c r="S98" s="98"/>
      <c r="T98" s="98"/>
      <c r="U98" s="101"/>
      <c r="V98" s="101"/>
      <c r="W98" s="98"/>
      <c r="X98" s="98"/>
      <c r="Y98" s="98"/>
      <c r="Z98" s="98"/>
    </row>
    <row r="99" spans="1:26" ht="15">
      <c r="A99" s="94" t="str">
        <f t="shared" si="8"/>
        <v>Liquid</v>
      </c>
      <c r="B99" s="95"/>
      <c r="C99" s="95"/>
      <c r="D99" s="95"/>
      <c r="E99" s="96"/>
      <c r="F99" s="96"/>
      <c r="G99" s="97"/>
      <c r="H99" s="98">
        <f t="shared" si="12"/>
        <v>0</v>
      </c>
      <c r="I99" s="99"/>
      <c r="J99" s="95" t="s">
        <v>100</v>
      </c>
      <c r="K99" s="100"/>
      <c r="L99" s="100"/>
      <c r="M99" s="98">
        <f t="shared" si="11"/>
        <v>0</v>
      </c>
      <c r="N99" s="98">
        <f t="shared" si="9"/>
        <v>0</v>
      </c>
      <c r="O99" s="98">
        <f t="shared" si="10"/>
        <v>0</v>
      </c>
      <c r="P99" s="101">
        <f t="shared" si="7"/>
        <v>0</v>
      </c>
      <c r="Q99" s="101"/>
      <c r="R99" s="98"/>
      <c r="S99" s="98"/>
      <c r="T99" s="98"/>
      <c r="U99" s="101"/>
      <c r="V99" s="101"/>
      <c r="W99" s="98"/>
      <c r="X99" s="98"/>
      <c r="Y99" s="98"/>
      <c r="Z99" s="98"/>
    </row>
    <row r="100" spans="1:26" ht="15">
      <c r="A100" s="94" t="str">
        <f t="shared" si="8"/>
        <v>Liquid</v>
      </c>
      <c r="B100" s="95"/>
      <c r="C100" s="95"/>
      <c r="D100" s="95"/>
      <c r="E100" s="96"/>
      <c r="F100" s="96"/>
      <c r="G100" s="97"/>
      <c r="H100" s="98">
        <f t="shared" si="12"/>
        <v>0</v>
      </c>
      <c r="I100" s="99"/>
      <c r="J100" s="95" t="s">
        <v>100</v>
      </c>
      <c r="K100" s="100"/>
      <c r="L100" s="100"/>
      <c r="M100" s="98">
        <f t="shared" si="11"/>
        <v>0</v>
      </c>
      <c r="N100" s="98">
        <f t="shared" si="9"/>
        <v>0</v>
      </c>
      <c r="O100" s="98">
        <f t="shared" si="10"/>
        <v>0</v>
      </c>
      <c r="P100" s="101">
        <f t="shared" si="7"/>
        <v>0</v>
      </c>
      <c r="Q100" s="101"/>
      <c r="R100" s="98"/>
      <c r="S100" s="98"/>
      <c r="T100" s="98"/>
      <c r="U100" s="101"/>
      <c r="V100" s="101"/>
      <c r="W100" s="98"/>
      <c r="X100" s="98"/>
      <c r="Y100" s="98"/>
      <c r="Z100" s="98"/>
    </row>
    <row r="101" spans="1:26" ht="15">
      <c r="A101" s="94" t="str">
        <f t="shared" si="8"/>
        <v>Liquid</v>
      </c>
      <c r="B101" s="95"/>
      <c r="C101" s="95"/>
      <c r="D101" s="95"/>
      <c r="E101" s="96"/>
      <c r="F101" s="96"/>
      <c r="G101" s="97"/>
      <c r="H101" s="98">
        <f t="shared" si="12"/>
        <v>0</v>
      </c>
      <c r="I101" s="99"/>
      <c r="J101" s="95" t="s">
        <v>100</v>
      </c>
      <c r="K101" s="100"/>
      <c r="L101" s="100"/>
      <c r="M101" s="98">
        <f t="shared" si="11"/>
        <v>0</v>
      </c>
      <c r="N101" s="98">
        <f t="shared" si="9"/>
        <v>0</v>
      </c>
      <c r="O101" s="98">
        <f t="shared" si="10"/>
        <v>0</v>
      </c>
      <c r="P101" s="101">
        <f t="shared" si="7"/>
        <v>0</v>
      </c>
      <c r="Q101" s="101"/>
      <c r="R101" s="98"/>
      <c r="S101" s="98"/>
      <c r="T101" s="98"/>
      <c r="U101" s="101"/>
      <c r="V101" s="101"/>
      <c r="W101" s="98"/>
      <c r="X101" s="98"/>
      <c r="Y101" s="98"/>
      <c r="Z101" s="98"/>
    </row>
    <row r="102" spans="1:26" ht="15">
      <c r="A102" s="94" t="str">
        <f t="shared" si="8"/>
        <v>Liquid</v>
      </c>
      <c r="B102" s="95"/>
      <c r="C102" s="95"/>
      <c r="D102" s="95"/>
      <c r="E102" s="96"/>
      <c r="F102" s="96"/>
      <c r="G102" s="97"/>
      <c r="H102" s="98">
        <f t="shared" si="12"/>
        <v>0</v>
      </c>
      <c r="I102" s="99"/>
      <c r="J102" s="95" t="s">
        <v>100</v>
      </c>
      <c r="K102" s="100"/>
      <c r="L102" s="100"/>
      <c r="M102" s="98">
        <f t="shared" si="11"/>
        <v>0</v>
      </c>
      <c r="N102" s="98">
        <f t="shared" si="9"/>
        <v>0</v>
      </c>
      <c r="O102" s="98">
        <f t="shared" si="10"/>
        <v>0</v>
      </c>
      <c r="P102" s="101">
        <f t="shared" si="7"/>
        <v>0</v>
      </c>
      <c r="Q102" s="101"/>
      <c r="R102" s="98"/>
      <c r="S102" s="98"/>
      <c r="T102" s="98"/>
      <c r="U102" s="101"/>
      <c r="V102" s="101"/>
      <c r="W102" s="98"/>
      <c r="X102" s="98"/>
      <c r="Y102" s="98"/>
      <c r="Z102" s="98"/>
    </row>
    <row r="103" spans="1:26" ht="15">
      <c r="A103" s="94" t="str">
        <f t="shared" si="8"/>
        <v>Liquid</v>
      </c>
      <c r="B103" s="95"/>
      <c r="C103" s="95"/>
      <c r="D103" s="95"/>
      <c r="E103" s="96"/>
      <c r="F103" s="96"/>
      <c r="G103" s="97"/>
      <c r="H103" s="98">
        <f t="shared" si="12"/>
        <v>0</v>
      </c>
      <c r="I103" s="99"/>
      <c r="J103" s="95" t="s">
        <v>100</v>
      </c>
      <c r="K103" s="100"/>
      <c r="L103" s="100"/>
      <c r="M103" s="98">
        <f t="shared" si="11"/>
        <v>0</v>
      </c>
      <c r="N103" s="98">
        <f t="shared" si="9"/>
        <v>0</v>
      </c>
      <c r="O103" s="98">
        <f t="shared" si="10"/>
        <v>0</v>
      </c>
      <c r="P103" s="101">
        <f t="shared" si="7"/>
        <v>0</v>
      </c>
      <c r="Q103" s="101"/>
      <c r="R103" s="98"/>
      <c r="S103" s="98"/>
      <c r="T103" s="98"/>
      <c r="U103" s="101"/>
      <c r="V103" s="101"/>
      <c r="W103" s="98"/>
      <c r="X103" s="98"/>
      <c r="Y103" s="98"/>
      <c r="Z103" s="98"/>
    </row>
    <row r="104" spans="1:26" ht="15">
      <c r="A104" s="94" t="str">
        <f t="shared" si="8"/>
        <v>Liquid</v>
      </c>
      <c r="B104" s="95"/>
      <c r="C104" s="95"/>
      <c r="D104" s="95"/>
      <c r="E104" s="96"/>
      <c r="F104" s="96"/>
      <c r="G104" s="97"/>
      <c r="H104" s="98">
        <f t="shared" si="12"/>
        <v>0</v>
      </c>
      <c r="I104" s="99"/>
      <c r="J104" s="95" t="s">
        <v>100</v>
      </c>
      <c r="K104" s="100"/>
      <c r="L104" s="100"/>
      <c r="M104" s="98">
        <f t="shared" si="11"/>
        <v>0</v>
      </c>
      <c r="N104" s="98">
        <f t="shared" si="9"/>
        <v>0</v>
      </c>
      <c r="O104" s="98">
        <f t="shared" si="10"/>
        <v>0</v>
      </c>
      <c r="P104" s="101">
        <f t="shared" si="7"/>
        <v>0</v>
      </c>
      <c r="Q104" s="101"/>
      <c r="R104" s="98"/>
      <c r="S104" s="98"/>
      <c r="T104" s="98"/>
      <c r="U104" s="101"/>
      <c r="V104" s="101"/>
      <c r="W104" s="98"/>
      <c r="X104" s="98"/>
      <c r="Y104" s="98"/>
      <c r="Z104" s="98"/>
    </row>
    <row r="105" spans="1:26" ht="15">
      <c r="A105" s="94" t="str">
        <f t="shared" si="8"/>
        <v>Liquid</v>
      </c>
      <c r="B105" s="95"/>
      <c r="C105" s="95"/>
      <c r="D105" s="95"/>
      <c r="E105" s="96"/>
      <c r="F105" s="96"/>
      <c r="G105" s="97"/>
      <c r="H105" s="98">
        <f t="shared" si="12"/>
        <v>0</v>
      </c>
      <c r="I105" s="99"/>
      <c r="J105" s="95" t="s">
        <v>100</v>
      </c>
      <c r="K105" s="100"/>
      <c r="L105" s="100"/>
      <c r="M105" s="98">
        <f t="shared" si="11"/>
        <v>0</v>
      </c>
      <c r="N105" s="98">
        <f t="shared" si="9"/>
        <v>0</v>
      </c>
      <c r="O105" s="98">
        <f t="shared" si="10"/>
        <v>0</v>
      </c>
      <c r="P105" s="101">
        <f t="shared" si="7"/>
        <v>0</v>
      </c>
      <c r="Q105" s="101"/>
      <c r="R105" s="98"/>
      <c r="S105" s="98"/>
      <c r="T105" s="98"/>
      <c r="U105" s="101"/>
      <c r="V105" s="101"/>
      <c r="W105" s="98"/>
      <c r="X105" s="98"/>
      <c r="Y105" s="98"/>
      <c r="Z105" s="98"/>
    </row>
    <row r="106" spans="1:26" ht="15">
      <c r="A106" s="94" t="str">
        <f t="shared" si="8"/>
        <v>Liquid</v>
      </c>
      <c r="B106" s="95"/>
      <c r="C106" s="95"/>
      <c r="D106" s="95"/>
      <c r="E106" s="96"/>
      <c r="F106" s="96"/>
      <c r="G106" s="97"/>
      <c r="H106" s="98">
        <f t="shared" si="12"/>
        <v>0</v>
      </c>
      <c r="I106" s="99"/>
      <c r="J106" s="95" t="s">
        <v>100</v>
      </c>
      <c r="K106" s="100"/>
      <c r="L106" s="100"/>
      <c r="M106" s="98">
        <f t="shared" si="11"/>
        <v>0</v>
      </c>
      <c r="N106" s="98">
        <f t="shared" si="9"/>
        <v>0</v>
      </c>
      <c r="O106" s="98">
        <f t="shared" si="10"/>
        <v>0</v>
      </c>
      <c r="P106" s="101">
        <f t="shared" si="7"/>
        <v>0</v>
      </c>
      <c r="Q106" s="101"/>
      <c r="R106" s="98"/>
      <c r="S106" s="98"/>
      <c r="T106" s="98"/>
      <c r="U106" s="101"/>
      <c r="V106" s="101"/>
      <c r="W106" s="98"/>
      <c r="X106" s="98"/>
      <c r="Y106" s="98"/>
      <c r="Z106" s="98"/>
    </row>
    <row r="107" spans="1:26" ht="15">
      <c r="A107" s="94" t="str">
        <f t="shared" si="8"/>
        <v>Liquid</v>
      </c>
      <c r="B107" s="95"/>
      <c r="C107" s="95"/>
      <c r="D107" s="95"/>
      <c r="E107" s="96"/>
      <c r="F107" s="96"/>
      <c r="G107" s="97"/>
      <c r="H107" s="98">
        <f t="shared" si="12"/>
        <v>0</v>
      </c>
      <c r="I107" s="99"/>
      <c r="J107" s="95" t="s">
        <v>100</v>
      </c>
      <c r="K107" s="100"/>
      <c r="L107" s="100"/>
      <c r="M107" s="98">
        <f t="shared" si="11"/>
        <v>0</v>
      </c>
      <c r="N107" s="98">
        <f t="shared" si="9"/>
        <v>0</v>
      </c>
      <c r="O107" s="98">
        <f t="shared" si="10"/>
        <v>0</v>
      </c>
      <c r="P107" s="101">
        <f t="shared" si="7"/>
        <v>0</v>
      </c>
      <c r="Q107" s="101"/>
      <c r="R107" s="98"/>
      <c r="S107" s="98"/>
      <c r="T107" s="98"/>
      <c r="U107" s="101"/>
      <c r="V107" s="101"/>
      <c r="W107" s="98"/>
      <c r="X107" s="98"/>
      <c r="Y107" s="98"/>
      <c r="Z107" s="98"/>
    </row>
    <row r="108" spans="1:26" ht="15">
      <c r="A108" s="94" t="str">
        <f t="shared" si="8"/>
        <v>Liquid</v>
      </c>
      <c r="B108" s="95"/>
      <c r="C108" s="95"/>
      <c r="D108" s="95"/>
      <c r="E108" s="96"/>
      <c r="F108" s="96"/>
      <c r="G108" s="97"/>
      <c r="H108" s="98">
        <f t="shared" si="12"/>
        <v>0</v>
      </c>
      <c r="I108" s="99"/>
      <c r="J108" s="95" t="s">
        <v>100</v>
      </c>
      <c r="K108" s="100"/>
      <c r="L108" s="100"/>
      <c r="M108" s="98">
        <f t="shared" si="11"/>
        <v>0</v>
      </c>
      <c r="N108" s="98">
        <f t="shared" si="9"/>
        <v>0</v>
      </c>
      <c r="O108" s="98">
        <f t="shared" si="10"/>
        <v>0</v>
      </c>
      <c r="P108" s="101">
        <f t="shared" si="7"/>
        <v>0</v>
      </c>
      <c r="Q108" s="101"/>
      <c r="R108" s="98"/>
      <c r="S108" s="98"/>
      <c r="T108" s="98"/>
      <c r="U108" s="101"/>
      <c r="V108" s="101"/>
      <c r="W108" s="98"/>
      <c r="X108" s="98"/>
      <c r="Y108" s="98"/>
      <c r="Z108" s="98"/>
    </row>
    <row r="109" spans="1:26" ht="15">
      <c r="A109" s="94" t="str">
        <f t="shared" si="8"/>
        <v>Liquid</v>
      </c>
      <c r="B109" s="95"/>
      <c r="C109" s="95"/>
      <c r="D109" s="95"/>
      <c r="E109" s="96"/>
      <c r="F109" s="96"/>
      <c r="G109" s="97"/>
      <c r="H109" s="98">
        <f t="shared" si="12"/>
        <v>0</v>
      </c>
      <c r="I109" s="99"/>
      <c r="J109" s="95" t="s">
        <v>100</v>
      </c>
      <c r="K109" s="100"/>
      <c r="L109" s="100"/>
      <c r="M109" s="98">
        <f t="shared" si="11"/>
        <v>0</v>
      </c>
      <c r="N109" s="98">
        <f t="shared" si="9"/>
        <v>0</v>
      </c>
      <c r="O109" s="98">
        <f t="shared" si="10"/>
        <v>0</v>
      </c>
      <c r="P109" s="101">
        <f t="shared" si="7"/>
        <v>0</v>
      </c>
      <c r="Q109" s="101"/>
      <c r="R109" s="98"/>
      <c r="S109" s="98"/>
      <c r="T109" s="98"/>
      <c r="U109" s="101"/>
      <c r="V109" s="101"/>
      <c r="W109" s="98"/>
      <c r="X109" s="98"/>
      <c r="Y109" s="98"/>
      <c r="Z109" s="98"/>
    </row>
    <row r="110" spans="1:26" ht="15">
      <c r="A110" s="94" t="str">
        <f t="shared" si="8"/>
        <v>Liquid</v>
      </c>
      <c r="B110" s="95"/>
      <c r="C110" s="95"/>
      <c r="D110" s="95"/>
      <c r="E110" s="96"/>
      <c r="F110" s="96"/>
      <c r="G110" s="97"/>
      <c r="H110" s="98">
        <f t="shared" si="12"/>
        <v>0</v>
      </c>
      <c r="I110" s="99"/>
      <c r="J110" s="95" t="s">
        <v>100</v>
      </c>
      <c r="K110" s="100"/>
      <c r="L110" s="100"/>
      <c r="M110" s="98">
        <f t="shared" si="11"/>
        <v>0</v>
      </c>
      <c r="N110" s="98">
        <f t="shared" si="9"/>
        <v>0</v>
      </c>
      <c r="O110" s="98">
        <f t="shared" si="10"/>
        <v>0</v>
      </c>
      <c r="P110" s="101">
        <f t="shared" si="7"/>
        <v>0</v>
      </c>
      <c r="Q110" s="101"/>
      <c r="R110" s="98"/>
      <c r="S110" s="98"/>
      <c r="T110" s="98"/>
      <c r="U110" s="101"/>
      <c r="V110" s="101"/>
      <c r="W110" s="98"/>
      <c r="X110" s="98"/>
      <c r="Y110" s="98"/>
      <c r="Z110" s="98"/>
    </row>
    <row r="111" spans="1:26" ht="15">
      <c r="A111" s="94" t="str">
        <f t="shared" si="8"/>
        <v>Liquid</v>
      </c>
      <c r="B111" s="95"/>
      <c r="C111" s="95"/>
      <c r="D111" s="95"/>
      <c r="E111" s="96"/>
      <c r="F111" s="96"/>
      <c r="G111" s="97"/>
      <c r="H111" s="98">
        <f t="shared" si="12"/>
        <v>0</v>
      </c>
      <c r="I111" s="99"/>
      <c r="J111" s="95" t="s">
        <v>100</v>
      </c>
      <c r="K111" s="100"/>
      <c r="L111" s="100"/>
      <c r="M111" s="98">
        <f t="shared" si="11"/>
        <v>0</v>
      </c>
      <c r="N111" s="98">
        <f t="shared" si="9"/>
        <v>0</v>
      </c>
      <c r="O111" s="98">
        <f t="shared" si="10"/>
        <v>0</v>
      </c>
      <c r="P111" s="101">
        <f t="shared" si="7"/>
        <v>0</v>
      </c>
      <c r="Q111" s="101"/>
      <c r="R111" s="98"/>
      <c r="S111" s="98"/>
      <c r="T111" s="98"/>
      <c r="U111" s="101"/>
      <c r="V111" s="101"/>
      <c r="W111" s="98"/>
      <c r="X111" s="98"/>
      <c r="Y111" s="98"/>
      <c r="Z111" s="98"/>
    </row>
    <row r="112" spans="1:26" ht="15">
      <c r="A112" s="94" t="str">
        <f t="shared" si="8"/>
        <v>Liquid</v>
      </c>
      <c r="B112" s="95"/>
      <c r="C112" s="95"/>
      <c r="D112" s="95"/>
      <c r="E112" s="96"/>
      <c r="F112" s="96"/>
      <c r="G112" s="97"/>
      <c r="H112" s="98">
        <f t="shared" si="12"/>
        <v>0</v>
      </c>
      <c r="I112" s="99"/>
      <c r="J112" s="95" t="s">
        <v>100</v>
      </c>
      <c r="K112" s="100"/>
      <c r="L112" s="100"/>
      <c r="M112" s="98">
        <f t="shared" si="11"/>
        <v>0</v>
      </c>
      <c r="N112" s="98">
        <f t="shared" si="9"/>
        <v>0</v>
      </c>
      <c r="O112" s="98">
        <f t="shared" si="10"/>
        <v>0</v>
      </c>
      <c r="P112" s="101">
        <f t="shared" si="7"/>
        <v>0</v>
      </c>
      <c r="Q112" s="101"/>
      <c r="R112" s="98"/>
      <c r="S112" s="98"/>
      <c r="T112" s="98"/>
      <c r="U112" s="101"/>
      <c r="V112" s="101"/>
      <c r="W112" s="98"/>
      <c r="X112" s="98"/>
      <c r="Y112" s="98"/>
      <c r="Z112" s="98"/>
    </row>
    <row r="113" spans="1:26" ht="15">
      <c r="A113" s="94" t="str">
        <f t="shared" si="8"/>
        <v>Liquid</v>
      </c>
      <c r="B113" s="95"/>
      <c r="C113" s="95"/>
      <c r="D113" s="95"/>
      <c r="E113" s="96"/>
      <c r="F113" s="96"/>
      <c r="G113" s="97"/>
      <c r="H113" s="98">
        <f t="shared" si="12"/>
        <v>0</v>
      </c>
      <c r="I113" s="99"/>
      <c r="J113" s="95" t="s">
        <v>100</v>
      </c>
      <c r="K113" s="100"/>
      <c r="L113" s="100"/>
      <c r="M113" s="98">
        <f t="shared" si="11"/>
        <v>0</v>
      </c>
      <c r="N113" s="98">
        <f t="shared" si="9"/>
        <v>0</v>
      </c>
      <c r="O113" s="98">
        <f t="shared" si="10"/>
        <v>0</v>
      </c>
      <c r="P113" s="101">
        <f t="shared" si="7"/>
        <v>0</v>
      </c>
      <c r="Q113" s="101"/>
      <c r="R113" s="98"/>
      <c r="S113" s="98"/>
      <c r="T113" s="98"/>
      <c r="U113" s="101"/>
      <c r="V113" s="101"/>
      <c r="W113" s="98"/>
      <c r="X113" s="98"/>
      <c r="Y113" s="98"/>
      <c r="Z113" s="98"/>
    </row>
    <row r="114" spans="1:26" ht="15">
      <c r="A114" s="94" t="str">
        <f t="shared" si="8"/>
        <v>Liquid</v>
      </c>
      <c r="B114" s="95"/>
      <c r="C114" s="95"/>
      <c r="D114" s="95"/>
      <c r="E114" s="96"/>
      <c r="F114" s="96"/>
      <c r="G114" s="97"/>
      <c r="H114" s="98">
        <f t="shared" si="12"/>
        <v>0</v>
      </c>
      <c r="I114" s="99"/>
      <c r="J114" s="95" t="s">
        <v>100</v>
      </c>
      <c r="K114" s="100"/>
      <c r="L114" s="100"/>
      <c r="M114" s="98">
        <f t="shared" si="11"/>
        <v>0</v>
      </c>
      <c r="N114" s="98">
        <f t="shared" si="9"/>
        <v>0</v>
      </c>
      <c r="O114" s="98">
        <f t="shared" si="10"/>
        <v>0</v>
      </c>
      <c r="P114" s="101">
        <f t="shared" si="7"/>
        <v>0</v>
      </c>
      <c r="Q114" s="101"/>
      <c r="R114" s="98"/>
      <c r="S114" s="98"/>
      <c r="T114" s="98"/>
      <c r="U114" s="101"/>
      <c r="V114" s="101"/>
      <c r="W114" s="98"/>
      <c r="X114" s="98"/>
      <c r="Y114" s="98"/>
      <c r="Z114" s="98"/>
    </row>
    <row r="115" spans="1:26" ht="15">
      <c r="A115" s="94" t="str">
        <f t="shared" si="8"/>
        <v>Liquid</v>
      </c>
      <c r="B115" s="95"/>
      <c r="C115" s="95"/>
      <c r="D115" s="95"/>
      <c r="E115" s="96"/>
      <c r="F115" s="96"/>
      <c r="G115" s="97"/>
      <c r="H115" s="98">
        <f t="shared" si="12"/>
        <v>0</v>
      </c>
      <c r="I115" s="99"/>
      <c r="J115" s="95" t="s">
        <v>100</v>
      </c>
      <c r="K115" s="100"/>
      <c r="L115" s="100"/>
      <c r="M115" s="98">
        <f t="shared" si="11"/>
        <v>0</v>
      </c>
      <c r="N115" s="98">
        <f t="shared" si="9"/>
        <v>0</v>
      </c>
      <c r="O115" s="98">
        <f t="shared" si="10"/>
        <v>0</v>
      </c>
      <c r="P115" s="101">
        <f t="shared" si="7"/>
        <v>0</v>
      </c>
      <c r="Q115" s="101"/>
      <c r="R115" s="98"/>
      <c r="S115" s="98"/>
      <c r="T115" s="98"/>
      <c r="U115" s="101"/>
      <c r="V115" s="101"/>
      <c r="W115" s="98"/>
      <c r="X115" s="98"/>
      <c r="Y115" s="98"/>
      <c r="Z115" s="98"/>
    </row>
    <row r="116" spans="1:26" ht="15">
      <c r="A116" s="94" t="str">
        <f t="shared" si="8"/>
        <v>Liquid</v>
      </c>
      <c r="B116" s="95"/>
      <c r="C116" s="95"/>
      <c r="D116" s="95"/>
      <c r="E116" s="96"/>
      <c r="F116" s="96"/>
      <c r="G116" s="97"/>
      <c r="H116" s="98">
        <f t="shared" si="12"/>
        <v>0</v>
      </c>
      <c r="I116" s="99"/>
      <c r="J116" s="95" t="s">
        <v>100</v>
      </c>
      <c r="K116" s="100"/>
      <c r="L116" s="100"/>
      <c r="M116" s="98">
        <f t="shared" si="11"/>
        <v>0</v>
      </c>
      <c r="N116" s="98">
        <f t="shared" si="9"/>
        <v>0</v>
      </c>
      <c r="O116" s="98">
        <f t="shared" si="10"/>
        <v>0</v>
      </c>
      <c r="P116" s="101">
        <f t="shared" si="7"/>
        <v>0</v>
      </c>
      <c r="Q116" s="101"/>
      <c r="R116" s="98"/>
      <c r="S116" s="98"/>
      <c r="T116" s="98"/>
      <c r="U116" s="101"/>
      <c r="V116" s="101"/>
      <c r="W116" s="98"/>
      <c r="X116" s="98"/>
      <c r="Y116" s="98"/>
      <c r="Z116" s="98"/>
    </row>
    <row r="117" spans="1:26" ht="15">
      <c r="A117" s="94" t="str">
        <f t="shared" si="8"/>
        <v>Liquid</v>
      </c>
      <c r="B117" s="95"/>
      <c r="C117" s="95"/>
      <c r="D117" s="95"/>
      <c r="E117" s="96"/>
      <c r="F117" s="96"/>
      <c r="G117" s="97"/>
      <c r="H117" s="98">
        <f t="shared" si="12"/>
        <v>0</v>
      </c>
      <c r="I117" s="99"/>
      <c r="J117" s="95" t="s">
        <v>100</v>
      </c>
      <c r="K117" s="100"/>
      <c r="L117" s="100"/>
      <c r="M117" s="98">
        <f t="shared" si="11"/>
        <v>0</v>
      </c>
      <c r="N117" s="98">
        <f t="shared" si="9"/>
        <v>0</v>
      </c>
      <c r="O117" s="98">
        <f t="shared" si="10"/>
        <v>0</v>
      </c>
      <c r="P117" s="101">
        <f t="shared" si="7"/>
        <v>0</v>
      </c>
      <c r="Q117" s="101"/>
      <c r="R117" s="98"/>
      <c r="S117" s="98"/>
      <c r="T117" s="98"/>
      <c r="U117" s="101"/>
      <c r="V117" s="101"/>
      <c r="W117" s="98"/>
      <c r="X117" s="98"/>
      <c r="Y117" s="98"/>
      <c r="Z117" s="98"/>
    </row>
    <row r="118" spans="1:26" ht="15">
      <c r="A118" s="94" t="str">
        <f t="shared" si="8"/>
        <v>Liquid</v>
      </c>
      <c r="B118" s="95"/>
      <c r="C118" s="95"/>
      <c r="D118" s="95"/>
      <c r="E118" s="96"/>
      <c r="F118" s="96"/>
      <c r="G118" s="97"/>
      <c r="H118" s="98">
        <f t="shared" si="12"/>
        <v>0</v>
      </c>
      <c r="I118" s="99"/>
      <c r="J118" s="95" t="s">
        <v>100</v>
      </c>
      <c r="K118" s="100"/>
      <c r="L118" s="100"/>
      <c r="M118" s="98">
        <f t="shared" si="11"/>
        <v>0</v>
      </c>
      <c r="N118" s="98">
        <f t="shared" si="9"/>
        <v>0</v>
      </c>
      <c r="O118" s="98">
        <f t="shared" si="10"/>
        <v>0</v>
      </c>
      <c r="P118" s="101">
        <f t="shared" si="7"/>
        <v>0</v>
      </c>
      <c r="Q118" s="101"/>
      <c r="R118" s="98"/>
      <c r="S118" s="98"/>
      <c r="T118" s="98"/>
      <c r="U118" s="101"/>
      <c r="V118" s="101"/>
      <c r="W118" s="98"/>
      <c r="X118" s="98"/>
      <c r="Y118" s="98"/>
      <c r="Z118" s="98"/>
    </row>
    <row r="119" spans="1:26" ht="15">
      <c r="A119" s="94" t="str">
        <f t="shared" si="8"/>
        <v>Liquid</v>
      </c>
      <c r="B119" s="95"/>
      <c r="C119" s="95"/>
      <c r="D119" s="95"/>
      <c r="E119" s="96"/>
      <c r="F119" s="96"/>
      <c r="G119" s="97"/>
      <c r="H119" s="98">
        <f t="shared" si="12"/>
        <v>0</v>
      </c>
      <c r="I119" s="99"/>
      <c r="J119" s="95" t="s">
        <v>100</v>
      </c>
      <c r="K119" s="100"/>
      <c r="L119" s="100"/>
      <c r="M119" s="98">
        <f t="shared" si="11"/>
        <v>0</v>
      </c>
      <c r="N119" s="98">
        <f t="shared" si="9"/>
        <v>0</v>
      </c>
      <c r="O119" s="98">
        <f t="shared" si="10"/>
        <v>0</v>
      </c>
      <c r="P119" s="101">
        <f t="shared" si="7"/>
        <v>0</v>
      </c>
      <c r="Q119" s="101"/>
      <c r="R119" s="98"/>
      <c r="S119" s="98"/>
      <c r="T119" s="98"/>
      <c r="U119" s="101"/>
      <c r="V119" s="101"/>
      <c r="W119" s="98"/>
      <c r="X119" s="98"/>
      <c r="Y119" s="98"/>
      <c r="Z119" s="98"/>
    </row>
    <row r="120" spans="1:26" ht="15">
      <c r="A120" s="94" t="str">
        <f t="shared" si="8"/>
        <v>Liquid</v>
      </c>
      <c r="B120" s="95"/>
      <c r="C120" s="95"/>
      <c r="D120" s="95"/>
      <c r="E120" s="96"/>
      <c r="F120" s="96"/>
      <c r="G120" s="97"/>
      <c r="H120" s="98">
        <f t="shared" si="12"/>
        <v>0</v>
      </c>
      <c r="I120" s="99"/>
      <c r="J120" s="95" t="s">
        <v>100</v>
      </c>
      <c r="K120" s="100"/>
      <c r="L120" s="100"/>
      <c r="M120" s="98">
        <f t="shared" si="11"/>
        <v>0</v>
      </c>
      <c r="N120" s="98">
        <f t="shared" si="9"/>
        <v>0</v>
      </c>
      <c r="O120" s="98">
        <f t="shared" si="10"/>
        <v>0</v>
      </c>
      <c r="P120" s="101">
        <f t="shared" si="7"/>
        <v>0</v>
      </c>
      <c r="Q120" s="101"/>
      <c r="R120" s="98"/>
      <c r="S120" s="98"/>
      <c r="T120" s="98"/>
      <c r="U120" s="101"/>
      <c r="V120" s="101"/>
      <c r="W120" s="98"/>
      <c r="X120" s="98"/>
      <c r="Y120" s="98"/>
      <c r="Z120" s="98"/>
    </row>
    <row r="121" spans="1:26" ht="15">
      <c r="A121" s="94" t="str">
        <f t="shared" si="8"/>
        <v>Liquid</v>
      </c>
      <c r="B121" s="95"/>
      <c r="C121" s="95"/>
      <c r="D121" s="95"/>
      <c r="E121" s="96"/>
      <c r="F121" s="96"/>
      <c r="G121" s="97"/>
      <c r="H121" s="98">
        <f t="shared" si="12"/>
        <v>0</v>
      </c>
      <c r="I121" s="99"/>
      <c r="J121" s="95" t="s">
        <v>100</v>
      </c>
      <c r="K121" s="100"/>
      <c r="L121" s="100"/>
      <c r="M121" s="98">
        <f t="shared" si="11"/>
        <v>0</v>
      </c>
      <c r="N121" s="98">
        <f t="shared" si="9"/>
        <v>0</v>
      </c>
      <c r="O121" s="98">
        <f t="shared" si="10"/>
        <v>0</v>
      </c>
      <c r="P121" s="101">
        <f t="shared" si="7"/>
        <v>0</v>
      </c>
      <c r="Q121" s="101"/>
      <c r="R121" s="98"/>
      <c r="S121" s="98"/>
      <c r="T121" s="98"/>
      <c r="U121" s="101"/>
      <c r="V121" s="101"/>
      <c r="W121" s="98"/>
      <c r="X121" s="98"/>
      <c r="Y121" s="98"/>
      <c r="Z121" s="98"/>
    </row>
    <row r="122" spans="1:26" ht="15">
      <c r="A122" s="94" t="str">
        <f t="shared" si="8"/>
        <v>Liquid</v>
      </c>
      <c r="B122" s="95"/>
      <c r="C122" s="95"/>
      <c r="D122" s="95"/>
      <c r="E122" s="96"/>
      <c r="F122" s="96"/>
      <c r="G122" s="97"/>
      <c r="H122" s="98">
        <f t="shared" si="12"/>
        <v>0</v>
      </c>
      <c r="I122" s="99"/>
      <c r="J122" s="95" t="s">
        <v>100</v>
      </c>
      <c r="K122" s="100"/>
      <c r="L122" s="100"/>
      <c r="M122" s="98">
        <f t="shared" si="11"/>
        <v>0</v>
      </c>
      <c r="N122" s="98">
        <f t="shared" si="9"/>
        <v>0</v>
      </c>
      <c r="O122" s="98">
        <f t="shared" si="10"/>
        <v>0</v>
      </c>
      <c r="P122" s="101">
        <f t="shared" si="7"/>
        <v>0</v>
      </c>
      <c r="Q122" s="101"/>
      <c r="R122" s="98"/>
      <c r="S122" s="98"/>
      <c r="T122" s="98"/>
      <c r="U122" s="101"/>
      <c r="V122" s="101"/>
      <c r="W122" s="98"/>
      <c r="X122" s="98"/>
      <c r="Y122" s="98"/>
      <c r="Z122" s="98"/>
    </row>
    <row r="123" spans="1:26" ht="15">
      <c r="A123" s="94" t="str">
        <f t="shared" si="8"/>
        <v>Liquid</v>
      </c>
      <c r="B123" s="95"/>
      <c r="C123" s="95"/>
      <c r="D123" s="95"/>
      <c r="E123" s="96"/>
      <c r="F123" s="96"/>
      <c r="G123" s="97"/>
      <c r="H123" s="98">
        <f t="shared" si="12"/>
        <v>0</v>
      </c>
      <c r="I123" s="99"/>
      <c r="J123" s="95" t="s">
        <v>100</v>
      </c>
      <c r="K123" s="100"/>
      <c r="L123" s="100"/>
      <c r="M123" s="98">
        <f t="shared" si="11"/>
        <v>0</v>
      </c>
      <c r="N123" s="98">
        <f t="shared" si="9"/>
        <v>0</v>
      </c>
      <c r="O123" s="98">
        <f t="shared" si="10"/>
        <v>0</v>
      </c>
      <c r="P123" s="101">
        <f t="shared" si="7"/>
        <v>0</v>
      </c>
      <c r="Q123" s="101"/>
      <c r="R123" s="98"/>
      <c r="S123" s="98"/>
      <c r="T123" s="98"/>
      <c r="U123" s="101"/>
      <c r="V123" s="101"/>
      <c r="W123" s="98"/>
      <c r="X123" s="98"/>
      <c r="Y123" s="98"/>
      <c r="Z123" s="98"/>
    </row>
    <row r="124" spans="1:26" ht="15">
      <c r="A124" s="94" t="str">
        <f t="shared" si="8"/>
        <v>Liquid</v>
      </c>
      <c r="B124" s="95"/>
      <c r="C124" s="95"/>
      <c r="D124" s="95"/>
      <c r="E124" s="96"/>
      <c r="F124" s="96"/>
      <c r="G124" s="97"/>
      <c r="H124" s="98">
        <f t="shared" si="12"/>
        <v>0</v>
      </c>
      <c r="I124" s="99"/>
      <c r="J124" s="95" t="s">
        <v>100</v>
      </c>
      <c r="K124" s="100"/>
      <c r="L124" s="100"/>
      <c r="M124" s="98">
        <f t="shared" si="11"/>
        <v>0</v>
      </c>
      <c r="N124" s="98">
        <f t="shared" si="9"/>
        <v>0</v>
      </c>
      <c r="O124" s="98">
        <f t="shared" si="10"/>
        <v>0</v>
      </c>
      <c r="P124" s="101">
        <f t="shared" si="7"/>
        <v>0</v>
      </c>
      <c r="Q124" s="101"/>
      <c r="R124" s="98"/>
      <c r="S124" s="98"/>
      <c r="T124" s="98"/>
      <c r="U124" s="101"/>
      <c r="V124" s="101"/>
      <c r="W124" s="98"/>
      <c r="X124" s="98"/>
      <c r="Y124" s="98"/>
      <c r="Z124" s="98"/>
    </row>
    <row r="125" spans="1:26" ht="15">
      <c r="A125" s="94" t="str">
        <f t="shared" si="8"/>
        <v>Liquid</v>
      </c>
      <c r="B125" s="95"/>
      <c r="C125" s="95"/>
      <c r="D125" s="95"/>
      <c r="E125" s="96"/>
      <c r="F125" s="96"/>
      <c r="G125" s="97"/>
      <c r="H125" s="98">
        <f t="shared" si="12"/>
        <v>0</v>
      </c>
      <c r="I125" s="99"/>
      <c r="J125" s="95" t="s">
        <v>100</v>
      </c>
      <c r="K125" s="100"/>
      <c r="L125" s="100"/>
      <c r="M125" s="98">
        <f t="shared" si="11"/>
        <v>0</v>
      </c>
      <c r="N125" s="98">
        <f t="shared" si="9"/>
        <v>0</v>
      </c>
      <c r="O125" s="98">
        <f t="shared" si="10"/>
        <v>0</v>
      </c>
      <c r="P125" s="101">
        <f t="shared" si="7"/>
        <v>0</v>
      </c>
      <c r="Q125" s="101"/>
      <c r="R125" s="98"/>
      <c r="S125" s="98"/>
      <c r="T125" s="98"/>
      <c r="U125" s="101"/>
      <c r="V125" s="101"/>
      <c r="W125" s="98"/>
      <c r="X125" s="98"/>
      <c r="Y125" s="98"/>
      <c r="Z125" s="98"/>
    </row>
    <row r="126" spans="1:26" ht="15">
      <c r="A126" s="94" t="str">
        <f t="shared" si="8"/>
        <v>Liquid</v>
      </c>
      <c r="B126" s="95"/>
      <c r="C126" s="95"/>
      <c r="D126" s="95"/>
      <c r="E126" s="96"/>
      <c r="F126" s="96"/>
      <c r="G126" s="97"/>
      <c r="H126" s="98">
        <f t="shared" si="12"/>
        <v>0</v>
      </c>
      <c r="I126" s="99"/>
      <c r="J126" s="95" t="s">
        <v>100</v>
      </c>
      <c r="K126" s="100"/>
      <c r="L126" s="100"/>
      <c r="M126" s="98">
        <f t="shared" si="11"/>
        <v>0</v>
      </c>
      <c r="N126" s="98">
        <f t="shared" si="9"/>
        <v>0</v>
      </c>
      <c r="O126" s="98">
        <f t="shared" si="10"/>
        <v>0</v>
      </c>
      <c r="P126" s="101">
        <f t="shared" si="7"/>
        <v>0</v>
      </c>
      <c r="Q126" s="101"/>
      <c r="R126" s="98"/>
      <c r="S126" s="98"/>
      <c r="T126" s="98"/>
      <c r="U126" s="101"/>
      <c r="V126" s="101"/>
      <c r="W126" s="98"/>
      <c r="X126" s="98"/>
      <c r="Y126" s="98"/>
      <c r="Z126" s="98"/>
    </row>
    <row r="127" spans="1:26" ht="15">
      <c r="A127" s="94" t="str">
        <f t="shared" si="8"/>
        <v>Liquid</v>
      </c>
      <c r="B127" s="95"/>
      <c r="C127" s="95"/>
      <c r="D127" s="95"/>
      <c r="E127" s="96"/>
      <c r="F127" s="96"/>
      <c r="G127" s="97"/>
      <c r="H127" s="98">
        <f t="shared" si="12"/>
        <v>0</v>
      </c>
      <c r="I127" s="99"/>
      <c r="J127" s="95" t="s">
        <v>100</v>
      </c>
      <c r="K127" s="100"/>
      <c r="L127" s="100"/>
      <c r="M127" s="98">
        <f t="shared" si="11"/>
        <v>0</v>
      </c>
      <c r="N127" s="98">
        <f t="shared" si="9"/>
        <v>0</v>
      </c>
      <c r="O127" s="98">
        <f t="shared" si="10"/>
        <v>0</v>
      </c>
      <c r="P127" s="101">
        <f t="shared" si="7"/>
        <v>0</v>
      </c>
      <c r="Q127" s="101"/>
      <c r="R127" s="98"/>
      <c r="S127" s="98"/>
      <c r="T127" s="98"/>
      <c r="U127" s="101"/>
      <c r="V127" s="101"/>
      <c r="W127" s="98"/>
      <c r="X127" s="98"/>
      <c r="Y127" s="98"/>
      <c r="Z127" s="98"/>
    </row>
    <row r="128" spans="1:26" ht="15">
      <c r="A128" s="94" t="str">
        <f t="shared" si="8"/>
        <v>Liquid</v>
      </c>
      <c r="B128" s="95"/>
      <c r="C128" s="95"/>
      <c r="D128" s="95"/>
      <c r="E128" s="96"/>
      <c r="F128" s="96"/>
      <c r="G128" s="97"/>
      <c r="H128" s="98">
        <f t="shared" si="12"/>
        <v>0</v>
      </c>
      <c r="I128" s="99"/>
      <c r="J128" s="95" t="s">
        <v>100</v>
      </c>
      <c r="K128" s="100"/>
      <c r="L128" s="100"/>
      <c r="M128" s="98">
        <f t="shared" si="11"/>
        <v>0</v>
      </c>
      <c r="N128" s="98">
        <f t="shared" si="9"/>
        <v>0</v>
      </c>
      <c r="O128" s="98">
        <f t="shared" si="10"/>
        <v>0</v>
      </c>
      <c r="P128" s="101">
        <f t="shared" si="7"/>
        <v>0</v>
      </c>
      <c r="Q128" s="101"/>
      <c r="R128" s="98"/>
      <c r="S128" s="98"/>
      <c r="T128" s="98"/>
      <c r="U128" s="101"/>
      <c r="V128" s="101"/>
      <c r="W128" s="98"/>
      <c r="X128" s="98"/>
      <c r="Y128" s="98"/>
      <c r="Z128" s="98"/>
    </row>
    <row r="129" spans="1:26" ht="15">
      <c r="A129" s="94" t="str">
        <f t="shared" si="8"/>
        <v>Liquid</v>
      </c>
      <c r="B129" s="95"/>
      <c r="C129" s="95"/>
      <c r="D129" s="95"/>
      <c r="E129" s="96"/>
      <c r="F129" s="96"/>
      <c r="G129" s="97"/>
      <c r="H129" s="98">
        <f t="shared" si="12"/>
        <v>0</v>
      </c>
      <c r="I129" s="99"/>
      <c r="J129" s="95" t="s">
        <v>100</v>
      </c>
      <c r="K129" s="100"/>
      <c r="L129" s="100"/>
      <c r="M129" s="98">
        <f t="shared" si="11"/>
        <v>0</v>
      </c>
      <c r="N129" s="98">
        <f t="shared" si="9"/>
        <v>0</v>
      </c>
      <c r="O129" s="98">
        <f t="shared" si="10"/>
        <v>0</v>
      </c>
      <c r="P129" s="101">
        <f t="shared" si="7"/>
        <v>0</v>
      </c>
      <c r="Q129" s="101"/>
      <c r="R129" s="98"/>
      <c r="S129" s="98"/>
      <c r="T129" s="98"/>
      <c r="U129" s="101"/>
      <c r="V129" s="101"/>
      <c r="W129" s="98"/>
      <c r="X129" s="98"/>
      <c r="Y129" s="98"/>
      <c r="Z129" s="98"/>
    </row>
    <row r="130" spans="1:26" ht="15">
      <c r="A130" s="94" t="str">
        <f t="shared" si="8"/>
        <v>Liquid</v>
      </c>
      <c r="B130" s="95"/>
      <c r="C130" s="95"/>
      <c r="D130" s="95"/>
      <c r="E130" s="96"/>
      <c r="F130" s="96"/>
      <c r="G130" s="97"/>
      <c r="H130" s="98">
        <f t="shared" si="12"/>
        <v>0</v>
      </c>
      <c r="I130" s="99"/>
      <c r="J130" s="95" t="s">
        <v>100</v>
      </c>
      <c r="K130" s="100"/>
      <c r="L130" s="100"/>
      <c r="M130" s="98">
        <f t="shared" si="11"/>
        <v>0</v>
      </c>
      <c r="N130" s="98">
        <f t="shared" si="9"/>
        <v>0</v>
      </c>
      <c r="O130" s="98">
        <f t="shared" si="10"/>
        <v>0</v>
      </c>
      <c r="P130" s="101">
        <f aca="true" t="shared" si="13" ref="P130:P193">+O130-G130</f>
        <v>0</v>
      </c>
      <c r="Q130" s="101"/>
      <c r="R130" s="98"/>
      <c r="S130" s="98"/>
      <c r="T130" s="98"/>
      <c r="U130" s="101"/>
      <c r="V130" s="101"/>
      <c r="W130" s="98"/>
      <c r="X130" s="98"/>
      <c r="Y130" s="98"/>
      <c r="Z130" s="98"/>
    </row>
    <row r="131" spans="1:26" ht="15">
      <c r="A131" s="94" t="str">
        <f aca="true" t="shared" si="14" ref="A131:A194">+TRIM(B131)&amp;TRIM(D131)&amp;TRIM(J131)</f>
        <v>Liquid</v>
      </c>
      <c r="B131" s="95"/>
      <c r="C131" s="95"/>
      <c r="D131" s="95"/>
      <c r="E131" s="96"/>
      <c r="F131" s="96"/>
      <c r="G131" s="97"/>
      <c r="H131" s="98">
        <f t="shared" si="12"/>
        <v>0</v>
      </c>
      <c r="I131" s="99"/>
      <c r="J131" s="95" t="s">
        <v>100</v>
      </c>
      <c r="K131" s="100"/>
      <c r="L131" s="100"/>
      <c r="M131" s="98">
        <f t="shared" si="11"/>
        <v>0</v>
      </c>
      <c r="N131" s="98">
        <f aca="true" t="shared" si="15" ref="N131:N194">+M131*$O$1/$Q$1</f>
        <v>0</v>
      </c>
      <c r="O131" s="98">
        <f aca="true" t="shared" si="16" ref="O131:O194">+M131-N131</f>
        <v>0</v>
      </c>
      <c r="P131" s="101">
        <f t="shared" si="13"/>
        <v>0</v>
      </c>
      <c r="Q131" s="101"/>
      <c r="R131" s="98"/>
      <c r="S131" s="98"/>
      <c r="T131" s="98"/>
      <c r="U131" s="101"/>
      <c r="V131" s="101"/>
      <c r="W131" s="98"/>
      <c r="X131" s="98"/>
      <c r="Y131" s="98"/>
      <c r="Z131" s="98"/>
    </row>
    <row r="132" spans="1:26" ht="15">
      <c r="A132" s="94" t="str">
        <f t="shared" si="14"/>
        <v>Liquid</v>
      </c>
      <c r="B132" s="95"/>
      <c r="C132" s="95"/>
      <c r="D132" s="95"/>
      <c r="E132" s="96"/>
      <c r="F132" s="96"/>
      <c r="G132" s="97"/>
      <c r="H132" s="98">
        <f t="shared" si="12"/>
        <v>0</v>
      </c>
      <c r="I132" s="99"/>
      <c r="J132" s="95" t="s">
        <v>100</v>
      </c>
      <c r="K132" s="100"/>
      <c r="L132" s="100"/>
      <c r="M132" s="98">
        <f aca="true" t="shared" si="17" ref="M132:M195">+$Q$1*G132/$N$1</f>
        <v>0</v>
      </c>
      <c r="N132" s="98">
        <f t="shared" si="15"/>
        <v>0</v>
      </c>
      <c r="O132" s="98">
        <f t="shared" si="16"/>
        <v>0</v>
      </c>
      <c r="P132" s="101">
        <f t="shared" si="13"/>
        <v>0</v>
      </c>
      <c r="Q132" s="101"/>
      <c r="R132" s="98"/>
      <c r="S132" s="98"/>
      <c r="T132" s="98"/>
      <c r="U132" s="101"/>
      <c r="V132" s="101"/>
      <c r="W132" s="98"/>
      <c r="X132" s="98"/>
      <c r="Y132" s="98"/>
      <c r="Z132" s="98"/>
    </row>
    <row r="133" spans="1:26" ht="15">
      <c r="A133" s="94" t="str">
        <f t="shared" si="14"/>
        <v>Liquid</v>
      </c>
      <c r="B133" s="95"/>
      <c r="C133" s="95"/>
      <c r="D133" s="95"/>
      <c r="E133" s="96"/>
      <c r="F133" s="96"/>
      <c r="G133" s="97"/>
      <c r="H133" s="98">
        <f t="shared" si="12"/>
        <v>0</v>
      </c>
      <c r="I133" s="99"/>
      <c r="J133" s="95" t="s">
        <v>100</v>
      </c>
      <c r="K133" s="100"/>
      <c r="L133" s="100"/>
      <c r="M133" s="98">
        <f t="shared" si="17"/>
        <v>0</v>
      </c>
      <c r="N133" s="98">
        <f t="shared" si="15"/>
        <v>0</v>
      </c>
      <c r="O133" s="98">
        <f t="shared" si="16"/>
        <v>0</v>
      </c>
      <c r="P133" s="101">
        <f t="shared" si="13"/>
        <v>0</v>
      </c>
      <c r="Q133" s="101"/>
      <c r="R133" s="98"/>
      <c r="S133" s="98"/>
      <c r="T133" s="98"/>
      <c r="U133" s="101"/>
      <c r="V133" s="101"/>
      <c r="W133" s="98"/>
      <c r="X133" s="98"/>
      <c r="Y133" s="98"/>
      <c r="Z133" s="98"/>
    </row>
    <row r="134" spans="1:26" ht="15">
      <c r="A134" s="94" t="str">
        <f t="shared" si="14"/>
        <v>Liquid</v>
      </c>
      <c r="B134" s="95"/>
      <c r="C134" s="95"/>
      <c r="D134" s="95"/>
      <c r="E134" s="96"/>
      <c r="F134" s="96"/>
      <c r="G134" s="97"/>
      <c r="H134" s="98">
        <f t="shared" si="12"/>
        <v>0</v>
      </c>
      <c r="I134" s="99"/>
      <c r="J134" s="95" t="s">
        <v>100</v>
      </c>
      <c r="K134" s="100"/>
      <c r="L134" s="100"/>
      <c r="M134" s="98">
        <f t="shared" si="17"/>
        <v>0</v>
      </c>
      <c r="N134" s="98">
        <f t="shared" si="15"/>
        <v>0</v>
      </c>
      <c r="O134" s="98">
        <f t="shared" si="16"/>
        <v>0</v>
      </c>
      <c r="P134" s="101">
        <f t="shared" si="13"/>
        <v>0</v>
      </c>
      <c r="Q134" s="101"/>
      <c r="R134" s="98"/>
      <c r="S134" s="98"/>
      <c r="T134" s="98"/>
      <c r="U134" s="101"/>
      <c r="V134" s="101"/>
      <c r="W134" s="98"/>
      <c r="X134" s="98"/>
      <c r="Y134" s="98"/>
      <c r="Z134" s="98"/>
    </row>
    <row r="135" spans="1:26" ht="15">
      <c r="A135" s="94" t="str">
        <f t="shared" si="14"/>
        <v>Liquid</v>
      </c>
      <c r="B135" s="95"/>
      <c r="C135" s="95"/>
      <c r="D135" s="95"/>
      <c r="E135" s="96"/>
      <c r="F135" s="96"/>
      <c r="G135" s="97"/>
      <c r="H135" s="98">
        <f t="shared" si="12"/>
        <v>0</v>
      </c>
      <c r="I135" s="99"/>
      <c r="J135" s="95" t="s">
        <v>100</v>
      </c>
      <c r="K135" s="100"/>
      <c r="L135" s="100"/>
      <c r="M135" s="98">
        <f t="shared" si="17"/>
        <v>0</v>
      </c>
      <c r="N135" s="98">
        <f t="shared" si="15"/>
        <v>0</v>
      </c>
      <c r="O135" s="98">
        <f t="shared" si="16"/>
        <v>0</v>
      </c>
      <c r="P135" s="101">
        <f t="shared" si="13"/>
        <v>0</v>
      </c>
      <c r="Q135" s="101"/>
      <c r="R135" s="98"/>
      <c r="S135" s="98"/>
      <c r="T135" s="98"/>
      <c r="U135" s="101"/>
      <c r="V135" s="101"/>
      <c r="W135" s="98"/>
      <c r="X135" s="98"/>
      <c r="Y135" s="98"/>
      <c r="Z135" s="98"/>
    </row>
    <row r="136" spans="1:26" ht="15">
      <c r="A136" s="94" t="str">
        <f t="shared" si="14"/>
        <v>Liquid</v>
      </c>
      <c r="B136" s="95"/>
      <c r="C136" s="95"/>
      <c r="D136" s="95"/>
      <c r="E136" s="96"/>
      <c r="F136" s="96"/>
      <c r="G136" s="97"/>
      <c r="H136" s="98">
        <f t="shared" si="12"/>
        <v>0</v>
      </c>
      <c r="I136" s="99"/>
      <c r="J136" s="95" t="s">
        <v>100</v>
      </c>
      <c r="K136" s="100"/>
      <c r="L136" s="100"/>
      <c r="M136" s="98">
        <f t="shared" si="17"/>
        <v>0</v>
      </c>
      <c r="N136" s="98">
        <f t="shared" si="15"/>
        <v>0</v>
      </c>
      <c r="O136" s="98">
        <f t="shared" si="16"/>
        <v>0</v>
      </c>
      <c r="P136" s="101">
        <f t="shared" si="13"/>
        <v>0</v>
      </c>
      <c r="Q136" s="101"/>
      <c r="R136" s="98"/>
      <c r="S136" s="98"/>
      <c r="T136" s="98"/>
      <c r="U136" s="101"/>
      <c r="V136" s="101"/>
      <c r="W136" s="98"/>
      <c r="X136" s="98"/>
      <c r="Y136" s="98"/>
      <c r="Z136" s="98"/>
    </row>
    <row r="137" spans="1:26" ht="15">
      <c r="A137" s="94" t="str">
        <f t="shared" si="14"/>
        <v>Liquid</v>
      </c>
      <c r="B137" s="95"/>
      <c r="C137" s="95"/>
      <c r="D137" s="95"/>
      <c r="E137" s="96"/>
      <c r="F137" s="96"/>
      <c r="G137" s="97"/>
      <c r="H137" s="98">
        <f aca="true" t="shared" si="18" ref="H137:H200">+G137/1000*100</f>
        <v>0</v>
      </c>
      <c r="I137" s="99"/>
      <c r="J137" s="95" t="s">
        <v>100</v>
      </c>
      <c r="K137" s="100"/>
      <c r="L137" s="100"/>
      <c r="M137" s="98">
        <f t="shared" si="17"/>
        <v>0</v>
      </c>
      <c r="N137" s="98">
        <f t="shared" si="15"/>
        <v>0</v>
      </c>
      <c r="O137" s="98">
        <f t="shared" si="16"/>
        <v>0</v>
      </c>
      <c r="P137" s="101">
        <f t="shared" si="13"/>
        <v>0</v>
      </c>
      <c r="Q137" s="101"/>
      <c r="R137" s="98"/>
      <c r="S137" s="98"/>
      <c r="T137" s="98"/>
      <c r="U137" s="101"/>
      <c r="V137" s="101"/>
      <c r="W137" s="98"/>
      <c r="X137" s="98"/>
      <c r="Y137" s="98"/>
      <c r="Z137" s="98"/>
    </row>
    <row r="138" spans="1:26" ht="15">
      <c r="A138" s="94" t="str">
        <f t="shared" si="14"/>
        <v>Liquid</v>
      </c>
      <c r="B138" s="95"/>
      <c r="C138" s="95"/>
      <c r="D138" s="95"/>
      <c r="E138" s="96"/>
      <c r="F138" s="96"/>
      <c r="G138" s="97"/>
      <c r="H138" s="98">
        <f t="shared" si="18"/>
        <v>0</v>
      </c>
      <c r="I138" s="99"/>
      <c r="J138" s="95" t="s">
        <v>100</v>
      </c>
      <c r="K138" s="100"/>
      <c r="L138" s="100"/>
      <c r="M138" s="98">
        <f t="shared" si="17"/>
        <v>0</v>
      </c>
      <c r="N138" s="98">
        <f t="shared" si="15"/>
        <v>0</v>
      </c>
      <c r="O138" s="98">
        <f t="shared" si="16"/>
        <v>0</v>
      </c>
      <c r="P138" s="101">
        <f t="shared" si="13"/>
        <v>0</v>
      </c>
      <c r="Q138" s="101"/>
      <c r="R138" s="98"/>
      <c r="S138" s="98"/>
      <c r="T138" s="98"/>
      <c r="U138" s="101"/>
      <c r="V138" s="101"/>
      <c r="W138" s="98"/>
      <c r="X138" s="98"/>
      <c r="Y138" s="98"/>
      <c r="Z138" s="98"/>
    </row>
    <row r="139" spans="1:26" ht="15">
      <c r="A139" s="94" t="str">
        <f t="shared" si="14"/>
        <v>Liquid</v>
      </c>
      <c r="B139" s="95"/>
      <c r="C139" s="95"/>
      <c r="D139" s="95"/>
      <c r="E139" s="96"/>
      <c r="F139" s="96"/>
      <c r="G139" s="97"/>
      <c r="H139" s="98">
        <f t="shared" si="18"/>
        <v>0</v>
      </c>
      <c r="I139" s="99"/>
      <c r="J139" s="95" t="s">
        <v>100</v>
      </c>
      <c r="K139" s="100"/>
      <c r="L139" s="100"/>
      <c r="M139" s="98">
        <f t="shared" si="17"/>
        <v>0</v>
      </c>
      <c r="N139" s="98">
        <f t="shared" si="15"/>
        <v>0</v>
      </c>
      <c r="O139" s="98">
        <f t="shared" si="16"/>
        <v>0</v>
      </c>
      <c r="P139" s="101">
        <f t="shared" si="13"/>
        <v>0</v>
      </c>
      <c r="Q139" s="101"/>
      <c r="R139" s="98"/>
      <c r="S139" s="98"/>
      <c r="T139" s="98"/>
      <c r="U139" s="101"/>
      <c r="V139" s="101"/>
      <c r="W139" s="98"/>
      <c r="X139" s="98"/>
      <c r="Y139" s="98"/>
      <c r="Z139" s="98"/>
    </row>
    <row r="140" spans="1:26" ht="15">
      <c r="A140" s="94" t="str">
        <f t="shared" si="14"/>
        <v>Liquid</v>
      </c>
      <c r="B140" s="95"/>
      <c r="C140" s="95"/>
      <c r="D140" s="95"/>
      <c r="E140" s="96"/>
      <c r="F140" s="96"/>
      <c r="G140" s="97"/>
      <c r="H140" s="98">
        <f t="shared" si="18"/>
        <v>0</v>
      </c>
      <c r="I140" s="99"/>
      <c r="J140" s="95" t="s">
        <v>100</v>
      </c>
      <c r="K140" s="100"/>
      <c r="L140" s="100"/>
      <c r="M140" s="98">
        <f t="shared" si="17"/>
        <v>0</v>
      </c>
      <c r="N140" s="98">
        <f t="shared" si="15"/>
        <v>0</v>
      </c>
      <c r="O140" s="98">
        <f t="shared" si="16"/>
        <v>0</v>
      </c>
      <c r="P140" s="101">
        <f t="shared" si="13"/>
        <v>0</v>
      </c>
      <c r="Q140" s="101"/>
      <c r="R140" s="98"/>
      <c r="S140" s="98"/>
      <c r="T140" s="98"/>
      <c r="U140" s="101"/>
      <c r="V140" s="101"/>
      <c r="W140" s="98"/>
      <c r="X140" s="98"/>
      <c r="Y140" s="98"/>
      <c r="Z140" s="98"/>
    </row>
    <row r="141" spans="1:26" ht="15">
      <c r="A141" s="94" t="str">
        <f t="shared" si="14"/>
        <v>Liquid</v>
      </c>
      <c r="B141" s="95"/>
      <c r="C141" s="95"/>
      <c r="D141" s="95"/>
      <c r="E141" s="96"/>
      <c r="F141" s="96"/>
      <c r="G141" s="97"/>
      <c r="H141" s="98">
        <f t="shared" si="18"/>
        <v>0</v>
      </c>
      <c r="I141" s="99"/>
      <c r="J141" s="95" t="s">
        <v>100</v>
      </c>
      <c r="K141" s="100"/>
      <c r="L141" s="100"/>
      <c r="M141" s="98">
        <f t="shared" si="17"/>
        <v>0</v>
      </c>
      <c r="N141" s="98">
        <f t="shared" si="15"/>
        <v>0</v>
      </c>
      <c r="O141" s="98">
        <f t="shared" si="16"/>
        <v>0</v>
      </c>
      <c r="P141" s="101">
        <f t="shared" si="13"/>
        <v>0</v>
      </c>
      <c r="Q141" s="101"/>
      <c r="R141" s="98"/>
      <c r="S141" s="98"/>
      <c r="T141" s="98"/>
      <c r="U141" s="101"/>
      <c r="V141" s="101"/>
      <c r="W141" s="98"/>
      <c r="X141" s="98"/>
      <c r="Y141" s="98"/>
      <c r="Z141" s="98"/>
    </row>
    <row r="142" spans="1:26" ht="15">
      <c r="A142" s="94" t="str">
        <f t="shared" si="14"/>
        <v>Liquid</v>
      </c>
      <c r="B142" s="95"/>
      <c r="C142" s="95"/>
      <c r="D142" s="95"/>
      <c r="E142" s="96"/>
      <c r="F142" s="96"/>
      <c r="G142" s="97"/>
      <c r="H142" s="98">
        <f t="shared" si="18"/>
        <v>0</v>
      </c>
      <c r="I142" s="99"/>
      <c r="J142" s="95" t="s">
        <v>100</v>
      </c>
      <c r="K142" s="100"/>
      <c r="L142" s="100"/>
      <c r="M142" s="98">
        <f t="shared" si="17"/>
        <v>0</v>
      </c>
      <c r="N142" s="98">
        <f t="shared" si="15"/>
        <v>0</v>
      </c>
      <c r="O142" s="98">
        <f t="shared" si="16"/>
        <v>0</v>
      </c>
      <c r="P142" s="101">
        <f t="shared" si="13"/>
        <v>0</v>
      </c>
      <c r="Q142" s="101"/>
      <c r="R142" s="98"/>
      <c r="S142" s="98"/>
      <c r="T142" s="98"/>
      <c r="U142" s="101"/>
      <c r="V142" s="101"/>
      <c r="W142" s="98"/>
      <c r="X142" s="98"/>
      <c r="Y142" s="98"/>
      <c r="Z142" s="98"/>
    </row>
    <row r="143" spans="1:26" ht="15">
      <c r="A143" s="94" t="str">
        <f t="shared" si="14"/>
        <v>Liquid</v>
      </c>
      <c r="B143" s="95"/>
      <c r="C143" s="95"/>
      <c r="D143" s="95"/>
      <c r="E143" s="96"/>
      <c r="F143" s="96"/>
      <c r="G143" s="97"/>
      <c r="H143" s="98">
        <f t="shared" si="18"/>
        <v>0</v>
      </c>
      <c r="I143" s="99"/>
      <c r="J143" s="95" t="s">
        <v>100</v>
      </c>
      <c r="K143" s="100"/>
      <c r="L143" s="100"/>
      <c r="M143" s="98">
        <f t="shared" si="17"/>
        <v>0</v>
      </c>
      <c r="N143" s="98">
        <f t="shared" si="15"/>
        <v>0</v>
      </c>
      <c r="O143" s="98">
        <f t="shared" si="16"/>
        <v>0</v>
      </c>
      <c r="P143" s="101">
        <f t="shared" si="13"/>
        <v>0</v>
      </c>
      <c r="Q143" s="101"/>
      <c r="R143" s="98"/>
      <c r="S143" s="98"/>
      <c r="T143" s="98"/>
      <c r="U143" s="101"/>
      <c r="V143" s="101"/>
      <c r="W143" s="98"/>
      <c r="X143" s="98"/>
      <c r="Y143" s="98"/>
      <c r="Z143" s="98"/>
    </row>
    <row r="144" spans="1:26" ht="15">
      <c r="A144" s="94" t="str">
        <f t="shared" si="14"/>
        <v>Liquid</v>
      </c>
      <c r="B144" s="95"/>
      <c r="C144" s="95"/>
      <c r="D144" s="95"/>
      <c r="E144" s="96"/>
      <c r="F144" s="96"/>
      <c r="G144" s="97"/>
      <c r="H144" s="98">
        <f t="shared" si="18"/>
        <v>0</v>
      </c>
      <c r="I144" s="99"/>
      <c r="J144" s="95" t="s">
        <v>100</v>
      </c>
      <c r="K144" s="100"/>
      <c r="L144" s="100"/>
      <c r="M144" s="98">
        <f t="shared" si="17"/>
        <v>0</v>
      </c>
      <c r="N144" s="98">
        <f t="shared" si="15"/>
        <v>0</v>
      </c>
      <c r="O144" s="98">
        <f t="shared" si="16"/>
        <v>0</v>
      </c>
      <c r="P144" s="101">
        <f t="shared" si="13"/>
        <v>0</v>
      </c>
      <c r="Q144" s="101"/>
      <c r="R144" s="98"/>
      <c r="S144" s="98"/>
      <c r="T144" s="98"/>
      <c r="U144" s="101"/>
      <c r="V144" s="101"/>
      <c r="W144" s="98"/>
      <c r="X144" s="98"/>
      <c r="Y144" s="98"/>
      <c r="Z144" s="98"/>
    </row>
    <row r="145" spans="1:26" ht="15">
      <c r="A145" s="94" t="str">
        <f t="shared" si="14"/>
        <v>Liquid</v>
      </c>
      <c r="B145" s="95"/>
      <c r="C145" s="95"/>
      <c r="D145" s="95"/>
      <c r="E145" s="96"/>
      <c r="F145" s="96"/>
      <c r="G145" s="97"/>
      <c r="H145" s="98">
        <f t="shared" si="18"/>
        <v>0</v>
      </c>
      <c r="I145" s="99"/>
      <c r="J145" s="95" t="s">
        <v>100</v>
      </c>
      <c r="K145" s="100"/>
      <c r="L145" s="100"/>
      <c r="M145" s="98">
        <f t="shared" si="17"/>
        <v>0</v>
      </c>
      <c r="N145" s="98">
        <f t="shared" si="15"/>
        <v>0</v>
      </c>
      <c r="O145" s="98">
        <f t="shared" si="16"/>
        <v>0</v>
      </c>
      <c r="P145" s="101">
        <f t="shared" si="13"/>
        <v>0</v>
      </c>
      <c r="Q145" s="101"/>
      <c r="R145" s="98"/>
      <c r="S145" s="98"/>
      <c r="T145" s="98"/>
      <c r="U145" s="101"/>
      <c r="V145" s="101"/>
      <c r="W145" s="98"/>
      <c r="X145" s="98"/>
      <c r="Y145" s="98"/>
      <c r="Z145" s="98"/>
    </row>
    <row r="146" spans="1:26" ht="15">
      <c r="A146" s="94" t="str">
        <f t="shared" si="14"/>
        <v>Liquid</v>
      </c>
      <c r="B146" s="95"/>
      <c r="C146" s="95"/>
      <c r="D146" s="95"/>
      <c r="E146" s="96"/>
      <c r="F146" s="96"/>
      <c r="G146" s="97"/>
      <c r="H146" s="98">
        <f t="shared" si="18"/>
        <v>0</v>
      </c>
      <c r="I146" s="99"/>
      <c r="J146" s="95" t="s">
        <v>100</v>
      </c>
      <c r="K146" s="100"/>
      <c r="L146" s="100"/>
      <c r="M146" s="98">
        <f t="shared" si="17"/>
        <v>0</v>
      </c>
      <c r="N146" s="98">
        <f t="shared" si="15"/>
        <v>0</v>
      </c>
      <c r="O146" s="98">
        <f t="shared" si="16"/>
        <v>0</v>
      </c>
      <c r="P146" s="101">
        <f t="shared" si="13"/>
        <v>0</v>
      </c>
      <c r="Q146" s="101"/>
      <c r="R146" s="98"/>
      <c r="S146" s="98"/>
      <c r="T146" s="98"/>
      <c r="U146" s="101"/>
      <c r="V146" s="101"/>
      <c r="W146" s="98"/>
      <c r="X146" s="98"/>
      <c r="Y146" s="98"/>
      <c r="Z146" s="98"/>
    </row>
    <row r="147" spans="1:26" ht="15">
      <c r="A147" s="94" t="str">
        <f t="shared" si="14"/>
        <v>Liquid</v>
      </c>
      <c r="B147" s="95"/>
      <c r="C147" s="95"/>
      <c r="D147" s="95"/>
      <c r="E147" s="96"/>
      <c r="F147" s="96"/>
      <c r="G147" s="97"/>
      <c r="H147" s="98">
        <f t="shared" si="18"/>
        <v>0</v>
      </c>
      <c r="I147" s="99"/>
      <c r="J147" s="95" t="s">
        <v>100</v>
      </c>
      <c r="K147" s="100"/>
      <c r="L147" s="100"/>
      <c r="M147" s="98">
        <f t="shared" si="17"/>
        <v>0</v>
      </c>
      <c r="N147" s="98">
        <f t="shared" si="15"/>
        <v>0</v>
      </c>
      <c r="O147" s="98">
        <f t="shared" si="16"/>
        <v>0</v>
      </c>
      <c r="P147" s="101">
        <f t="shared" si="13"/>
        <v>0</v>
      </c>
      <c r="Q147" s="101"/>
      <c r="R147" s="98"/>
      <c r="S147" s="98"/>
      <c r="T147" s="98"/>
      <c r="U147" s="101"/>
      <c r="V147" s="101"/>
      <c r="W147" s="98"/>
      <c r="X147" s="98"/>
      <c r="Y147" s="98"/>
      <c r="Z147" s="98"/>
    </row>
    <row r="148" spans="1:26" ht="15">
      <c r="A148" s="94" t="str">
        <f t="shared" si="14"/>
        <v>Liquid</v>
      </c>
      <c r="B148" s="95"/>
      <c r="C148" s="95"/>
      <c r="D148" s="95"/>
      <c r="E148" s="96"/>
      <c r="F148" s="96"/>
      <c r="G148" s="97"/>
      <c r="H148" s="98">
        <f t="shared" si="18"/>
        <v>0</v>
      </c>
      <c r="I148" s="99"/>
      <c r="J148" s="95" t="s">
        <v>100</v>
      </c>
      <c r="K148" s="100"/>
      <c r="L148" s="100"/>
      <c r="M148" s="98">
        <f t="shared" si="17"/>
        <v>0</v>
      </c>
      <c r="N148" s="98">
        <f t="shared" si="15"/>
        <v>0</v>
      </c>
      <c r="O148" s="98">
        <f t="shared" si="16"/>
        <v>0</v>
      </c>
      <c r="P148" s="101">
        <f t="shared" si="13"/>
        <v>0</v>
      </c>
      <c r="Q148" s="101"/>
      <c r="R148" s="98"/>
      <c r="S148" s="98"/>
      <c r="T148" s="98"/>
      <c r="U148" s="101"/>
      <c r="V148" s="101"/>
      <c r="W148" s="98"/>
      <c r="X148" s="98"/>
      <c r="Y148" s="98"/>
      <c r="Z148" s="98"/>
    </row>
    <row r="149" spans="1:26" ht="15">
      <c r="A149" s="94" t="str">
        <f t="shared" si="14"/>
        <v>Liquid</v>
      </c>
      <c r="B149" s="95"/>
      <c r="C149" s="95"/>
      <c r="D149" s="95"/>
      <c r="E149" s="96"/>
      <c r="F149" s="96"/>
      <c r="G149" s="97"/>
      <c r="H149" s="98">
        <f t="shared" si="18"/>
        <v>0</v>
      </c>
      <c r="I149" s="99"/>
      <c r="J149" s="95" t="s">
        <v>100</v>
      </c>
      <c r="K149" s="100"/>
      <c r="L149" s="100"/>
      <c r="M149" s="98">
        <f t="shared" si="17"/>
        <v>0</v>
      </c>
      <c r="N149" s="98">
        <f t="shared" si="15"/>
        <v>0</v>
      </c>
      <c r="O149" s="98">
        <f t="shared" si="16"/>
        <v>0</v>
      </c>
      <c r="P149" s="101">
        <f t="shared" si="13"/>
        <v>0</v>
      </c>
      <c r="Q149" s="101"/>
      <c r="R149" s="98"/>
      <c r="S149" s="98"/>
      <c r="T149" s="98"/>
      <c r="U149" s="101"/>
      <c r="V149" s="101"/>
      <c r="W149" s="98"/>
      <c r="X149" s="98"/>
      <c r="Y149" s="98"/>
      <c r="Z149" s="98"/>
    </row>
    <row r="150" spans="1:26" ht="15">
      <c r="A150" s="94" t="str">
        <f t="shared" si="14"/>
        <v>Liquid</v>
      </c>
      <c r="B150" s="95"/>
      <c r="C150" s="95"/>
      <c r="D150" s="95"/>
      <c r="E150" s="96"/>
      <c r="F150" s="96"/>
      <c r="G150" s="97"/>
      <c r="H150" s="98">
        <f t="shared" si="18"/>
        <v>0</v>
      </c>
      <c r="I150" s="99"/>
      <c r="J150" s="95" t="s">
        <v>100</v>
      </c>
      <c r="K150" s="100"/>
      <c r="L150" s="100"/>
      <c r="M150" s="98">
        <f t="shared" si="17"/>
        <v>0</v>
      </c>
      <c r="N150" s="98">
        <f t="shared" si="15"/>
        <v>0</v>
      </c>
      <c r="O150" s="98">
        <f t="shared" si="16"/>
        <v>0</v>
      </c>
      <c r="P150" s="101">
        <f t="shared" si="13"/>
        <v>0</v>
      </c>
      <c r="Q150" s="101"/>
      <c r="R150" s="98"/>
      <c r="S150" s="98"/>
      <c r="T150" s="98"/>
      <c r="U150" s="101"/>
      <c r="V150" s="101"/>
      <c r="W150" s="98"/>
      <c r="X150" s="98"/>
      <c r="Y150" s="98"/>
      <c r="Z150" s="98"/>
    </row>
    <row r="151" spans="1:26" ht="15">
      <c r="A151" s="94" t="str">
        <f t="shared" si="14"/>
        <v>Liquid</v>
      </c>
      <c r="B151" s="95"/>
      <c r="C151" s="95"/>
      <c r="D151" s="95"/>
      <c r="E151" s="96"/>
      <c r="F151" s="96"/>
      <c r="G151" s="97"/>
      <c r="H151" s="98">
        <f t="shared" si="18"/>
        <v>0</v>
      </c>
      <c r="I151" s="99"/>
      <c r="J151" s="95" t="s">
        <v>100</v>
      </c>
      <c r="K151" s="100"/>
      <c r="L151" s="100"/>
      <c r="M151" s="98">
        <f t="shared" si="17"/>
        <v>0</v>
      </c>
      <c r="N151" s="98">
        <f t="shared" si="15"/>
        <v>0</v>
      </c>
      <c r="O151" s="98">
        <f t="shared" si="16"/>
        <v>0</v>
      </c>
      <c r="P151" s="101">
        <f t="shared" si="13"/>
        <v>0</v>
      </c>
      <c r="Q151" s="101"/>
      <c r="R151" s="98"/>
      <c r="S151" s="98"/>
      <c r="T151" s="98"/>
      <c r="U151" s="101"/>
      <c r="V151" s="101"/>
      <c r="W151" s="98"/>
      <c r="X151" s="98"/>
      <c r="Y151" s="98"/>
      <c r="Z151" s="98"/>
    </row>
    <row r="152" spans="1:26" ht="15">
      <c r="A152" s="94" t="str">
        <f t="shared" si="14"/>
        <v>Liquid</v>
      </c>
      <c r="B152" s="95"/>
      <c r="C152" s="95"/>
      <c r="D152" s="95"/>
      <c r="E152" s="96"/>
      <c r="F152" s="96"/>
      <c r="G152" s="97"/>
      <c r="H152" s="98">
        <f t="shared" si="18"/>
        <v>0</v>
      </c>
      <c r="I152" s="99"/>
      <c r="J152" s="95" t="s">
        <v>100</v>
      </c>
      <c r="K152" s="100"/>
      <c r="L152" s="100"/>
      <c r="M152" s="98">
        <f t="shared" si="17"/>
        <v>0</v>
      </c>
      <c r="N152" s="98">
        <f t="shared" si="15"/>
        <v>0</v>
      </c>
      <c r="O152" s="98">
        <f t="shared" si="16"/>
        <v>0</v>
      </c>
      <c r="P152" s="101">
        <f t="shared" si="13"/>
        <v>0</v>
      </c>
      <c r="Q152" s="101"/>
      <c r="R152" s="98"/>
      <c r="S152" s="98"/>
      <c r="T152" s="98"/>
      <c r="U152" s="101"/>
      <c r="V152" s="101"/>
      <c r="W152" s="98"/>
      <c r="X152" s="98"/>
      <c r="Y152" s="98"/>
      <c r="Z152" s="98"/>
    </row>
    <row r="153" spans="1:26" ht="15">
      <c r="A153" s="94" t="str">
        <f t="shared" si="14"/>
        <v>Liquid</v>
      </c>
      <c r="B153" s="95"/>
      <c r="C153" s="95"/>
      <c r="D153" s="95"/>
      <c r="E153" s="96"/>
      <c r="F153" s="96"/>
      <c r="G153" s="97"/>
      <c r="H153" s="98">
        <f t="shared" si="18"/>
        <v>0</v>
      </c>
      <c r="I153" s="99"/>
      <c r="J153" s="95" t="s">
        <v>100</v>
      </c>
      <c r="K153" s="100"/>
      <c r="L153" s="100"/>
      <c r="M153" s="98">
        <f t="shared" si="17"/>
        <v>0</v>
      </c>
      <c r="N153" s="98">
        <f t="shared" si="15"/>
        <v>0</v>
      </c>
      <c r="O153" s="98">
        <f t="shared" si="16"/>
        <v>0</v>
      </c>
      <c r="P153" s="101">
        <f t="shared" si="13"/>
        <v>0</v>
      </c>
      <c r="Q153" s="101"/>
      <c r="R153" s="98"/>
      <c r="S153" s="98"/>
      <c r="T153" s="98"/>
      <c r="U153" s="101"/>
      <c r="V153" s="101"/>
      <c r="W153" s="98"/>
      <c r="X153" s="98"/>
      <c r="Y153" s="98"/>
      <c r="Z153" s="98"/>
    </row>
    <row r="154" spans="1:26" ht="15">
      <c r="A154" s="94" t="str">
        <f t="shared" si="14"/>
        <v>Liquid</v>
      </c>
      <c r="B154" s="95"/>
      <c r="C154" s="95"/>
      <c r="D154" s="95"/>
      <c r="E154" s="96"/>
      <c r="F154" s="96"/>
      <c r="G154" s="97"/>
      <c r="H154" s="98">
        <f t="shared" si="18"/>
        <v>0</v>
      </c>
      <c r="I154" s="99"/>
      <c r="J154" s="95" t="s">
        <v>100</v>
      </c>
      <c r="K154" s="100"/>
      <c r="L154" s="100"/>
      <c r="M154" s="98">
        <f t="shared" si="17"/>
        <v>0</v>
      </c>
      <c r="N154" s="98">
        <f t="shared" si="15"/>
        <v>0</v>
      </c>
      <c r="O154" s="98">
        <f t="shared" si="16"/>
        <v>0</v>
      </c>
      <c r="P154" s="101">
        <f t="shared" si="13"/>
        <v>0</v>
      </c>
      <c r="Q154" s="101"/>
      <c r="R154" s="98"/>
      <c r="S154" s="98"/>
      <c r="T154" s="98"/>
      <c r="U154" s="101"/>
      <c r="V154" s="101"/>
      <c r="W154" s="98"/>
      <c r="X154" s="98"/>
      <c r="Y154" s="98"/>
      <c r="Z154" s="98"/>
    </row>
    <row r="155" spans="1:26" ht="15">
      <c r="A155" s="94" t="str">
        <f t="shared" si="14"/>
        <v>Liquid</v>
      </c>
      <c r="B155" s="95"/>
      <c r="C155" s="95"/>
      <c r="D155" s="95"/>
      <c r="E155" s="96"/>
      <c r="F155" s="96"/>
      <c r="G155" s="97"/>
      <c r="H155" s="98">
        <f t="shared" si="18"/>
        <v>0</v>
      </c>
      <c r="I155" s="99"/>
      <c r="J155" s="95" t="s">
        <v>100</v>
      </c>
      <c r="K155" s="100"/>
      <c r="L155" s="100"/>
      <c r="M155" s="98">
        <f t="shared" si="17"/>
        <v>0</v>
      </c>
      <c r="N155" s="98">
        <f t="shared" si="15"/>
        <v>0</v>
      </c>
      <c r="O155" s="98">
        <f t="shared" si="16"/>
        <v>0</v>
      </c>
      <c r="P155" s="101">
        <f t="shared" si="13"/>
        <v>0</v>
      </c>
      <c r="Q155" s="101"/>
      <c r="R155" s="98"/>
      <c r="S155" s="98"/>
      <c r="T155" s="98"/>
      <c r="U155" s="101"/>
      <c r="V155" s="101"/>
      <c r="W155" s="98"/>
      <c r="X155" s="98"/>
      <c r="Y155" s="98"/>
      <c r="Z155" s="98"/>
    </row>
    <row r="156" spans="1:26" ht="15">
      <c r="A156" s="94" t="str">
        <f t="shared" si="14"/>
        <v>Liquid</v>
      </c>
      <c r="B156" s="95"/>
      <c r="C156" s="95"/>
      <c r="D156" s="95"/>
      <c r="E156" s="96"/>
      <c r="F156" s="96"/>
      <c r="G156" s="97"/>
      <c r="H156" s="98">
        <f t="shared" si="18"/>
        <v>0</v>
      </c>
      <c r="I156" s="99"/>
      <c r="J156" s="95" t="s">
        <v>100</v>
      </c>
      <c r="K156" s="100"/>
      <c r="L156" s="100"/>
      <c r="M156" s="98">
        <f t="shared" si="17"/>
        <v>0</v>
      </c>
      <c r="N156" s="98">
        <f t="shared" si="15"/>
        <v>0</v>
      </c>
      <c r="O156" s="98">
        <f t="shared" si="16"/>
        <v>0</v>
      </c>
      <c r="P156" s="101">
        <f t="shared" si="13"/>
        <v>0</v>
      </c>
      <c r="Q156" s="101"/>
      <c r="R156" s="98"/>
      <c r="S156" s="98"/>
      <c r="T156" s="98"/>
      <c r="U156" s="101"/>
      <c r="V156" s="101"/>
      <c r="W156" s="98"/>
      <c r="X156" s="98"/>
      <c r="Y156" s="98"/>
      <c r="Z156" s="98"/>
    </row>
    <row r="157" spans="1:26" ht="15">
      <c r="A157" s="94" t="str">
        <f t="shared" si="14"/>
        <v>Liquid</v>
      </c>
      <c r="B157" s="95"/>
      <c r="C157" s="95"/>
      <c r="D157" s="95"/>
      <c r="E157" s="96"/>
      <c r="F157" s="96"/>
      <c r="G157" s="97"/>
      <c r="H157" s="98">
        <f t="shared" si="18"/>
        <v>0</v>
      </c>
      <c r="I157" s="99"/>
      <c r="J157" s="95" t="s">
        <v>100</v>
      </c>
      <c r="K157" s="100"/>
      <c r="L157" s="100"/>
      <c r="M157" s="98">
        <f t="shared" si="17"/>
        <v>0</v>
      </c>
      <c r="N157" s="98">
        <f t="shared" si="15"/>
        <v>0</v>
      </c>
      <c r="O157" s="98">
        <f t="shared" si="16"/>
        <v>0</v>
      </c>
      <c r="P157" s="101">
        <f t="shared" si="13"/>
        <v>0</v>
      </c>
      <c r="Q157" s="101"/>
      <c r="R157" s="98"/>
      <c r="S157" s="98"/>
      <c r="T157" s="98"/>
      <c r="U157" s="101"/>
      <c r="V157" s="101"/>
      <c r="W157" s="98"/>
      <c r="X157" s="98"/>
      <c r="Y157" s="98"/>
      <c r="Z157" s="98"/>
    </row>
    <row r="158" spans="1:26" ht="15">
      <c r="A158" s="94" t="str">
        <f t="shared" si="14"/>
        <v>Liquid</v>
      </c>
      <c r="B158" s="95"/>
      <c r="C158" s="95"/>
      <c r="D158" s="95"/>
      <c r="E158" s="96"/>
      <c r="F158" s="96"/>
      <c r="G158" s="97"/>
      <c r="H158" s="98">
        <f t="shared" si="18"/>
        <v>0</v>
      </c>
      <c r="I158" s="99"/>
      <c r="J158" s="95" t="s">
        <v>100</v>
      </c>
      <c r="K158" s="100"/>
      <c r="L158" s="100"/>
      <c r="M158" s="98">
        <f t="shared" si="17"/>
        <v>0</v>
      </c>
      <c r="N158" s="98">
        <f t="shared" si="15"/>
        <v>0</v>
      </c>
      <c r="O158" s="98">
        <f t="shared" si="16"/>
        <v>0</v>
      </c>
      <c r="P158" s="101">
        <f t="shared" si="13"/>
        <v>0</v>
      </c>
      <c r="Q158" s="101"/>
      <c r="R158" s="98"/>
      <c r="S158" s="98"/>
      <c r="T158" s="98"/>
      <c r="U158" s="101"/>
      <c r="V158" s="101"/>
      <c r="W158" s="98"/>
      <c r="X158" s="98"/>
      <c r="Y158" s="98"/>
      <c r="Z158" s="98"/>
    </row>
    <row r="159" spans="1:26" ht="15">
      <c r="A159" s="94" t="str">
        <f t="shared" si="14"/>
        <v>Liquid</v>
      </c>
      <c r="B159" s="95"/>
      <c r="C159" s="95"/>
      <c r="D159" s="95"/>
      <c r="E159" s="96"/>
      <c r="F159" s="96"/>
      <c r="G159" s="97"/>
      <c r="H159" s="98">
        <f t="shared" si="18"/>
        <v>0</v>
      </c>
      <c r="I159" s="99"/>
      <c r="J159" s="95" t="s">
        <v>100</v>
      </c>
      <c r="K159" s="100"/>
      <c r="L159" s="100"/>
      <c r="M159" s="98">
        <f t="shared" si="17"/>
        <v>0</v>
      </c>
      <c r="N159" s="98">
        <f t="shared" si="15"/>
        <v>0</v>
      </c>
      <c r="O159" s="98">
        <f t="shared" si="16"/>
        <v>0</v>
      </c>
      <c r="P159" s="101">
        <f t="shared" si="13"/>
        <v>0</v>
      </c>
      <c r="Q159" s="101"/>
      <c r="R159" s="98"/>
      <c r="S159" s="98"/>
      <c r="T159" s="98"/>
      <c r="U159" s="101"/>
      <c r="V159" s="101"/>
      <c r="W159" s="98"/>
      <c r="X159" s="98"/>
      <c r="Y159" s="98"/>
      <c r="Z159" s="98"/>
    </row>
    <row r="160" spans="1:26" ht="15">
      <c r="A160" s="94" t="str">
        <f t="shared" si="14"/>
        <v>Liquid</v>
      </c>
      <c r="B160" s="95"/>
      <c r="C160" s="95"/>
      <c r="D160" s="95"/>
      <c r="E160" s="96"/>
      <c r="F160" s="96"/>
      <c r="G160" s="97"/>
      <c r="H160" s="98">
        <f t="shared" si="18"/>
        <v>0</v>
      </c>
      <c r="I160" s="99"/>
      <c r="J160" s="95" t="s">
        <v>100</v>
      </c>
      <c r="K160" s="100"/>
      <c r="L160" s="100"/>
      <c r="M160" s="98">
        <f t="shared" si="17"/>
        <v>0</v>
      </c>
      <c r="N160" s="98">
        <f t="shared" si="15"/>
        <v>0</v>
      </c>
      <c r="O160" s="98">
        <f t="shared" si="16"/>
        <v>0</v>
      </c>
      <c r="P160" s="101">
        <f t="shared" si="13"/>
        <v>0</v>
      </c>
      <c r="Q160" s="101"/>
      <c r="R160" s="98"/>
      <c r="S160" s="98"/>
      <c r="T160" s="98"/>
      <c r="U160" s="101"/>
      <c r="V160" s="101"/>
      <c r="W160" s="98"/>
      <c r="X160" s="98"/>
      <c r="Y160" s="98"/>
      <c r="Z160" s="98"/>
    </row>
    <row r="161" spans="1:26" ht="15">
      <c r="A161" s="94" t="str">
        <f t="shared" si="14"/>
        <v>Liquid</v>
      </c>
      <c r="B161" s="95"/>
      <c r="C161" s="95"/>
      <c r="D161" s="95"/>
      <c r="E161" s="96"/>
      <c r="F161" s="96"/>
      <c r="G161" s="97"/>
      <c r="H161" s="98">
        <f t="shared" si="18"/>
        <v>0</v>
      </c>
      <c r="I161" s="99"/>
      <c r="J161" s="95" t="s">
        <v>100</v>
      </c>
      <c r="K161" s="100"/>
      <c r="L161" s="100"/>
      <c r="M161" s="98">
        <f t="shared" si="17"/>
        <v>0</v>
      </c>
      <c r="N161" s="98">
        <f t="shared" si="15"/>
        <v>0</v>
      </c>
      <c r="O161" s="98">
        <f t="shared" si="16"/>
        <v>0</v>
      </c>
      <c r="P161" s="101">
        <f t="shared" si="13"/>
        <v>0</v>
      </c>
      <c r="Q161" s="101"/>
      <c r="R161" s="98"/>
      <c r="S161" s="98"/>
      <c r="T161" s="98"/>
      <c r="U161" s="101"/>
      <c r="V161" s="101"/>
      <c r="W161" s="98"/>
      <c r="X161" s="98"/>
      <c r="Y161" s="98"/>
      <c r="Z161" s="98"/>
    </row>
    <row r="162" spans="1:26" ht="15">
      <c r="A162" s="94" t="str">
        <f t="shared" si="14"/>
        <v>Liquid</v>
      </c>
      <c r="B162" s="95"/>
      <c r="C162" s="95"/>
      <c r="D162" s="95"/>
      <c r="E162" s="96"/>
      <c r="F162" s="96"/>
      <c r="G162" s="97"/>
      <c r="H162" s="98">
        <f t="shared" si="18"/>
        <v>0</v>
      </c>
      <c r="I162" s="99"/>
      <c r="J162" s="95" t="s">
        <v>100</v>
      </c>
      <c r="K162" s="100"/>
      <c r="L162" s="100"/>
      <c r="M162" s="98">
        <f t="shared" si="17"/>
        <v>0</v>
      </c>
      <c r="N162" s="98">
        <f t="shared" si="15"/>
        <v>0</v>
      </c>
      <c r="O162" s="98">
        <f t="shared" si="16"/>
        <v>0</v>
      </c>
      <c r="P162" s="101">
        <f t="shared" si="13"/>
        <v>0</v>
      </c>
      <c r="Q162" s="101"/>
      <c r="R162" s="98"/>
      <c r="S162" s="98"/>
      <c r="T162" s="98"/>
      <c r="U162" s="101"/>
      <c r="V162" s="101"/>
      <c r="W162" s="98"/>
      <c r="X162" s="98"/>
      <c r="Y162" s="98"/>
      <c r="Z162" s="98"/>
    </row>
    <row r="163" spans="1:26" ht="15">
      <c r="A163" s="94" t="str">
        <f t="shared" si="14"/>
        <v>Liquid</v>
      </c>
      <c r="B163" s="95"/>
      <c r="C163" s="95"/>
      <c r="D163" s="95"/>
      <c r="E163" s="96"/>
      <c r="F163" s="96"/>
      <c r="G163" s="97"/>
      <c r="H163" s="98">
        <f t="shared" si="18"/>
        <v>0</v>
      </c>
      <c r="I163" s="99"/>
      <c r="J163" s="95" t="s">
        <v>100</v>
      </c>
      <c r="K163" s="100"/>
      <c r="L163" s="100"/>
      <c r="M163" s="98">
        <f t="shared" si="17"/>
        <v>0</v>
      </c>
      <c r="N163" s="98">
        <f t="shared" si="15"/>
        <v>0</v>
      </c>
      <c r="O163" s="98">
        <f t="shared" si="16"/>
        <v>0</v>
      </c>
      <c r="P163" s="101">
        <f t="shared" si="13"/>
        <v>0</v>
      </c>
      <c r="Q163" s="101"/>
      <c r="R163" s="98"/>
      <c r="S163" s="98"/>
      <c r="T163" s="98"/>
      <c r="U163" s="101"/>
      <c r="V163" s="101"/>
      <c r="W163" s="98"/>
      <c r="X163" s="98"/>
      <c r="Y163" s="98"/>
      <c r="Z163" s="98"/>
    </row>
    <row r="164" spans="1:26" ht="15">
      <c r="A164" s="94" t="str">
        <f t="shared" si="14"/>
        <v>Liquid</v>
      </c>
      <c r="B164" s="95"/>
      <c r="C164" s="95"/>
      <c r="D164" s="95"/>
      <c r="E164" s="96"/>
      <c r="F164" s="96"/>
      <c r="G164" s="97"/>
      <c r="H164" s="98">
        <f t="shared" si="18"/>
        <v>0</v>
      </c>
      <c r="I164" s="99"/>
      <c r="J164" s="95" t="s">
        <v>100</v>
      </c>
      <c r="K164" s="100"/>
      <c r="L164" s="100"/>
      <c r="M164" s="98">
        <f t="shared" si="17"/>
        <v>0</v>
      </c>
      <c r="N164" s="98">
        <f t="shared" si="15"/>
        <v>0</v>
      </c>
      <c r="O164" s="98">
        <f t="shared" si="16"/>
        <v>0</v>
      </c>
      <c r="P164" s="101">
        <f t="shared" si="13"/>
        <v>0</v>
      </c>
      <c r="Q164" s="101"/>
      <c r="R164" s="98"/>
      <c r="S164" s="98"/>
      <c r="T164" s="98"/>
      <c r="U164" s="101"/>
      <c r="V164" s="101"/>
      <c r="W164" s="98"/>
      <c r="X164" s="98"/>
      <c r="Y164" s="98"/>
      <c r="Z164" s="98"/>
    </row>
    <row r="165" spans="1:26" ht="15">
      <c r="A165" s="94" t="str">
        <f t="shared" si="14"/>
        <v>Liquid</v>
      </c>
      <c r="B165" s="95"/>
      <c r="C165" s="95"/>
      <c r="D165" s="95"/>
      <c r="E165" s="96"/>
      <c r="F165" s="96"/>
      <c r="G165" s="97"/>
      <c r="H165" s="98">
        <f t="shared" si="18"/>
        <v>0</v>
      </c>
      <c r="I165" s="99"/>
      <c r="J165" s="95" t="s">
        <v>100</v>
      </c>
      <c r="K165" s="100"/>
      <c r="L165" s="100"/>
      <c r="M165" s="98">
        <f t="shared" si="17"/>
        <v>0</v>
      </c>
      <c r="N165" s="98">
        <f t="shared" si="15"/>
        <v>0</v>
      </c>
      <c r="O165" s="98">
        <f t="shared" si="16"/>
        <v>0</v>
      </c>
      <c r="P165" s="101">
        <f t="shared" si="13"/>
        <v>0</v>
      </c>
      <c r="Q165" s="101"/>
      <c r="R165" s="98"/>
      <c r="S165" s="98"/>
      <c r="T165" s="98"/>
      <c r="U165" s="101"/>
      <c r="V165" s="101"/>
      <c r="W165" s="98"/>
      <c r="X165" s="98"/>
      <c r="Y165" s="98"/>
      <c r="Z165" s="98"/>
    </row>
    <row r="166" spans="1:26" ht="15">
      <c r="A166" s="94" t="str">
        <f t="shared" si="14"/>
        <v>Liquid</v>
      </c>
      <c r="B166" s="95"/>
      <c r="C166" s="95"/>
      <c r="D166" s="95"/>
      <c r="E166" s="96"/>
      <c r="F166" s="96"/>
      <c r="G166" s="97"/>
      <c r="H166" s="98">
        <f t="shared" si="18"/>
        <v>0</v>
      </c>
      <c r="I166" s="99"/>
      <c r="J166" s="95" t="s">
        <v>100</v>
      </c>
      <c r="K166" s="100"/>
      <c r="L166" s="100"/>
      <c r="M166" s="98">
        <f t="shared" si="17"/>
        <v>0</v>
      </c>
      <c r="N166" s="98">
        <f t="shared" si="15"/>
        <v>0</v>
      </c>
      <c r="O166" s="98">
        <f t="shared" si="16"/>
        <v>0</v>
      </c>
      <c r="P166" s="101">
        <f t="shared" si="13"/>
        <v>0</v>
      </c>
      <c r="Q166" s="101"/>
      <c r="R166" s="98"/>
      <c r="S166" s="98"/>
      <c r="T166" s="98"/>
      <c r="U166" s="101"/>
      <c r="V166" s="101"/>
      <c r="W166" s="98"/>
      <c r="X166" s="98"/>
      <c r="Y166" s="98"/>
      <c r="Z166" s="98"/>
    </row>
    <row r="167" spans="1:26" ht="15">
      <c r="A167" s="94" t="str">
        <f t="shared" si="14"/>
        <v>Liquid</v>
      </c>
      <c r="B167" s="95"/>
      <c r="C167" s="95"/>
      <c r="D167" s="95"/>
      <c r="E167" s="96"/>
      <c r="F167" s="96"/>
      <c r="G167" s="97"/>
      <c r="H167" s="98">
        <f t="shared" si="18"/>
        <v>0</v>
      </c>
      <c r="I167" s="99"/>
      <c r="J167" s="95" t="s">
        <v>100</v>
      </c>
      <c r="K167" s="100"/>
      <c r="L167" s="100"/>
      <c r="M167" s="98">
        <f t="shared" si="17"/>
        <v>0</v>
      </c>
      <c r="N167" s="98">
        <f t="shared" si="15"/>
        <v>0</v>
      </c>
      <c r="O167" s="98">
        <f t="shared" si="16"/>
        <v>0</v>
      </c>
      <c r="P167" s="101">
        <f t="shared" si="13"/>
        <v>0</v>
      </c>
      <c r="Q167" s="101"/>
      <c r="R167" s="98"/>
      <c r="S167" s="98"/>
      <c r="T167" s="98"/>
      <c r="U167" s="101"/>
      <c r="V167" s="101"/>
      <c r="W167" s="98"/>
      <c r="X167" s="98"/>
      <c r="Y167" s="98"/>
      <c r="Z167" s="98"/>
    </row>
    <row r="168" spans="1:26" ht="15">
      <c r="A168" s="94" t="str">
        <f t="shared" si="14"/>
        <v>Liquid</v>
      </c>
      <c r="B168" s="95"/>
      <c r="C168" s="95"/>
      <c r="D168" s="95"/>
      <c r="E168" s="96"/>
      <c r="F168" s="96"/>
      <c r="G168" s="97"/>
      <c r="H168" s="98">
        <f t="shared" si="18"/>
        <v>0</v>
      </c>
      <c r="I168" s="99"/>
      <c r="J168" s="95" t="s">
        <v>100</v>
      </c>
      <c r="K168" s="100"/>
      <c r="L168" s="100"/>
      <c r="M168" s="98">
        <f t="shared" si="17"/>
        <v>0</v>
      </c>
      <c r="N168" s="98">
        <f t="shared" si="15"/>
        <v>0</v>
      </c>
      <c r="O168" s="98">
        <f t="shared" si="16"/>
        <v>0</v>
      </c>
      <c r="P168" s="101">
        <f t="shared" si="13"/>
        <v>0</v>
      </c>
      <c r="Q168" s="101"/>
      <c r="R168" s="98"/>
      <c r="S168" s="98"/>
      <c r="T168" s="98"/>
      <c r="U168" s="101"/>
      <c r="V168" s="101"/>
      <c r="W168" s="98"/>
      <c r="X168" s="98"/>
      <c r="Y168" s="98"/>
      <c r="Z168" s="98"/>
    </row>
    <row r="169" spans="1:26" ht="15">
      <c r="A169" s="94" t="str">
        <f t="shared" si="14"/>
        <v>Liquid</v>
      </c>
      <c r="B169" s="95"/>
      <c r="C169" s="95"/>
      <c r="D169" s="95"/>
      <c r="E169" s="96"/>
      <c r="F169" s="96"/>
      <c r="G169" s="97"/>
      <c r="H169" s="98">
        <f t="shared" si="18"/>
        <v>0</v>
      </c>
      <c r="I169" s="99"/>
      <c r="J169" s="95" t="s">
        <v>100</v>
      </c>
      <c r="K169" s="100"/>
      <c r="L169" s="100"/>
      <c r="M169" s="98">
        <f t="shared" si="17"/>
        <v>0</v>
      </c>
      <c r="N169" s="98">
        <f t="shared" si="15"/>
        <v>0</v>
      </c>
      <c r="O169" s="98">
        <f t="shared" si="16"/>
        <v>0</v>
      </c>
      <c r="P169" s="101">
        <f t="shared" si="13"/>
        <v>0</v>
      </c>
      <c r="Q169" s="101"/>
      <c r="R169" s="98"/>
      <c r="S169" s="98"/>
      <c r="T169" s="98"/>
      <c r="U169" s="101"/>
      <c r="V169" s="101"/>
      <c r="W169" s="98"/>
      <c r="X169" s="98"/>
      <c r="Y169" s="98"/>
      <c r="Z169" s="98"/>
    </row>
    <row r="170" spans="1:26" ht="15">
      <c r="A170" s="94" t="str">
        <f t="shared" si="14"/>
        <v>Liquid</v>
      </c>
      <c r="B170" s="95"/>
      <c r="C170" s="95"/>
      <c r="D170" s="95"/>
      <c r="E170" s="96"/>
      <c r="F170" s="96"/>
      <c r="G170" s="97"/>
      <c r="H170" s="98">
        <f t="shared" si="18"/>
        <v>0</v>
      </c>
      <c r="I170" s="99"/>
      <c r="J170" s="95" t="s">
        <v>100</v>
      </c>
      <c r="K170" s="100"/>
      <c r="L170" s="100"/>
      <c r="M170" s="98">
        <f t="shared" si="17"/>
        <v>0</v>
      </c>
      <c r="N170" s="98">
        <f t="shared" si="15"/>
        <v>0</v>
      </c>
      <c r="O170" s="98">
        <f t="shared" si="16"/>
        <v>0</v>
      </c>
      <c r="P170" s="101">
        <f t="shared" si="13"/>
        <v>0</v>
      </c>
      <c r="Q170" s="101"/>
      <c r="R170" s="98"/>
      <c r="S170" s="98"/>
      <c r="T170" s="98"/>
      <c r="U170" s="101"/>
      <c r="V170" s="101"/>
      <c r="W170" s="98"/>
      <c r="X170" s="98"/>
      <c r="Y170" s="98"/>
      <c r="Z170" s="98"/>
    </row>
    <row r="171" spans="1:26" ht="15">
      <c r="A171" s="94" t="str">
        <f t="shared" si="14"/>
        <v>Liquid</v>
      </c>
      <c r="B171" s="95"/>
      <c r="C171" s="95"/>
      <c r="D171" s="95"/>
      <c r="E171" s="96"/>
      <c r="F171" s="96"/>
      <c r="G171" s="97"/>
      <c r="H171" s="98">
        <f t="shared" si="18"/>
        <v>0</v>
      </c>
      <c r="I171" s="99"/>
      <c r="J171" s="95" t="s">
        <v>100</v>
      </c>
      <c r="K171" s="100"/>
      <c r="L171" s="100"/>
      <c r="M171" s="98">
        <f t="shared" si="17"/>
        <v>0</v>
      </c>
      <c r="N171" s="98">
        <f t="shared" si="15"/>
        <v>0</v>
      </c>
      <c r="O171" s="98">
        <f t="shared" si="16"/>
        <v>0</v>
      </c>
      <c r="P171" s="101">
        <f t="shared" si="13"/>
        <v>0</v>
      </c>
      <c r="Q171" s="101"/>
      <c r="R171" s="98"/>
      <c r="S171" s="98"/>
      <c r="T171" s="98"/>
      <c r="U171" s="101"/>
      <c r="V171" s="101"/>
      <c r="W171" s="98"/>
      <c r="X171" s="98"/>
      <c r="Y171" s="98"/>
      <c r="Z171" s="98"/>
    </row>
    <row r="172" spans="1:26" ht="15">
      <c r="A172" s="94" t="str">
        <f t="shared" si="14"/>
        <v>Liquid</v>
      </c>
      <c r="B172" s="95"/>
      <c r="C172" s="95"/>
      <c r="D172" s="95"/>
      <c r="E172" s="96"/>
      <c r="F172" s="96"/>
      <c r="G172" s="97"/>
      <c r="H172" s="98">
        <f t="shared" si="18"/>
        <v>0</v>
      </c>
      <c r="I172" s="99"/>
      <c r="J172" s="95" t="s">
        <v>100</v>
      </c>
      <c r="K172" s="100"/>
      <c r="L172" s="100"/>
      <c r="M172" s="98">
        <f t="shared" si="17"/>
        <v>0</v>
      </c>
      <c r="N172" s="98">
        <f t="shared" si="15"/>
        <v>0</v>
      </c>
      <c r="O172" s="98">
        <f t="shared" si="16"/>
        <v>0</v>
      </c>
      <c r="P172" s="101">
        <f t="shared" si="13"/>
        <v>0</v>
      </c>
      <c r="Q172" s="101"/>
      <c r="R172" s="98"/>
      <c r="S172" s="98"/>
      <c r="T172" s="98"/>
      <c r="U172" s="101"/>
      <c r="V172" s="101"/>
      <c r="W172" s="98"/>
      <c r="X172" s="98"/>
      <c r="Y172" s="98"/>
      <c r="Z172" s="98"/>
    </row>
    <row r="173" spans="1:26" ht="15">
      <c r="A173" s="94" t="str">
        <f t="shared" si="14"/>
        <v>Liquid</v>
      </c>
      <c r="B173" s="95"/>
      <c r="C173" s="95"/>
      <c r="D173" s="95"/>
      <c r="E173" s="96"/>
      <c r="F173" s="96"/>
      <c r="G173" s="97"/>
      <c r="H173" s="98">
        <f t="shared" si="18"/>
        <v>0</v>
      </c>
      <c r="I173" s="99"/>
      <c r="J173" s="95" t="s">
        <v>100</v>
      </c>
      <c r="K173" s="100"/>
      <c r="L173" s="100"/>
      <c r="M173" s="98">
        <f t="shared" si="17"/>
        <v>0</v>
      </c>
      <c r="N173" s="98">
        <f t="shared" si="15"/>
        <v>0</v>
      </c>
      <c r="O173" s="98">
        <f t="shared" si="16"/>
        <v>0</v>
      </c>
      <c r="P173" s="101">
        <f t="shared" si="13"/>
        <v>0</v>
      </c>
      <c r="Q173" s="101"/>
      <c r="R173" s="98"/>
      <c r="S173" s="98"/>
      <c r="T173" s="98"/>
      <c r="U173" s="101"/>
      <c r="V173" s="101"/>
      <c r="W173" s="98"/>
      <c r="X173" s="98"/>
      <c r="Y173" s="98"/>
      <c r="Z173" s="98"/>
    </row>
    <row r="174" spans="1:26" ht="15">
      <c r="A174" s="94" t="str">
        <f t="shared" si="14"/>
        <v>Liquid</v>
      </c>
      <c r="B174" s="95"/>
      <c r="C174" s="95"/>
      <c r="D174" s="95"/>
      <c r="E174" s="96"/>
      <c r="F174" s="96"/>
      <c r="G174" s="97"/>
      <c r="H174" s="98">
        <f t="shared" si="18"/>
        <v>0</v>
      </c>
      <c r="I174" s="99"/>
      <c r="J174" s="95" t="s">
        <v>100</v>
      </c>
      <c r="K174" s="100"/>
      <c r="L174" s="100"/>
      <c r="M174" s="98">
        <f t="shared" si="17"/>
        <v>0</v>
      </c>
      <c r="N174" s="98">
        <f t="shared" si="15"/>
        <v>0</v>
      </c>
      <c r="O174" s="98">
        <f t="shared" si="16"/>
        <v>0</v>
      </c>
      <c r="P174" s="101">
        <f t="shared" si="13"/>
        <v>0</v>
      </c>
      <c r="Q174" s="101"/>
      <c r="R174" s="98"/>
      <c r="S174" s="98"/>
      <c r="T174" s="98"/>
      <c r="U174" s="101"/>
      <c r="V174" s="101"/>
      <c r="W174" s="98"/>
      <c r="X174" s="98"/>
      <c r="Y174" s="98"/>
      <c r="Z174" s="98"/>
    </row>
    <row r="175" spans="1:26" ht="15">
      <c r="A175" s="94" t="str">
        <f t="shared" si="14"/>
        <v>Liquid</v>
      </c>
      <c r="B175" s="95"/>
      <c r="C175" s="95"/>
      <c r="D175" s="95"/>
      <c r="E175" s="96"/>
      <c r="F175" s="96"/>
      <c r="G175" s="97"/>
      <c r="H175" s="98">
        <f t="shared" si="18"/>
        <v>0</v>
      </c>
      <c r="I175" s="99"/>
      <c r="J175" s="95" t="s">
        <v>100</v>
      </c>
      <c r="K175" s="100"/>
      <c r="L175" s="100"/>
      <c r="M175" s="98">
        <f t="shared" si="17"/>
        <v>0</v>
      </c>
      <c r="N175" s="98">
        <f t="shared" si="15"/>
        <v>0</v>
      </c>
      <c r="O175" s="98">
        <f t="shared" si="16"/>
        <v>0</v>
      </c>
      <c r="P175" s="101">
        <f t="shared" si="13"/>
        <v>0</v>
      </c>
      <c r="Q175" s="101"/>
      <c r="R175" s="98"/>
      <c r="S175" s="98"/>
      <c r="T175" s="98"/>
      <c r="U175" s="101"/>
      <c r="V175" s="101"/>
      <c r="W175" s="98"/>
      <c r="X175" s="98"/>
      <c r="Y175" s="98"/>
      <c r="Z175" s="98"/>
    </row>
    <row r="176" spans="1:26" ht="15">
      <c r="A176" s="94" t="str">
        <f t="shared" si="14"/>
        <v>Liquid</v>
      </c>
      <c r="B176" s="95"/>
      <c r="C176" s="95"/>
      <c r="D176" s="95"/>
      <c r="E176" s="96"/>
      <c r="F176" s="96"/>
      <c r="G176" s="97"/>
      <c r="H176" s="98">
        <f t="shared" si="18"/>
        <v>0</v>
      </c>
      <c r="I176" s="99"/>
      <c r="J176" s="95" t="s">
        <v>100</v>
      </c>
      <c r="K176" s="100"/>
      <c r="L176" s="100"/>
      <c r="M176" s="98">
        <f t="shared" si="17"/>
        <v>0</v>
      </c>
      <c r="N176" s="98">
        <f t="shared" si="15"/>
        <v>0</v>
      </c>
      <c r="O176" s="98">
        <f t="shared" si="16"/>
        <v>0</v>
      </c>
      <c r="P176" s="101">
        <f t="shared" si="13"/>
        <v>0</v>
      </c>
      <c r="Q176" s="101"/>
      <c r="R176" s="98"/>
      <c r="S176" s="98"/>
      <c r="T176" s="98"/>
      <c r="U176" s="101"/>
      <c r="V176" s="101"/>
      <c r="W176" s="98"/>
      <c r="X176" s="98"/>
      <c r="Y176" s="98"/>
      <c r="Z176" s="98"/>
    </row>
    <row r="177" spans="1:26" ht="15">
      <c r="A177" s="94" t="str">
        <f t="shared" si="14"/>
        <v>Liquid</v>
      </c>
      <c r="B177" s="95"/>
      <c r="C177" s="95"/>
      <c r="D177" s="95"/>
      <c r="E177" s="96"/>
      <c r="F177" s="96"/>
      <c r="G177" s="97"/>
      <c r="H177" s="98">
        <f t="shared" si="18"/>
        <v>0</v>
      </c>
      <c r="I177" s="99"/>
      <c r="J177" s="95" t="s">
        <v>100</v>
      </c>
      <c r="K177" s="100"/>
      <c r="L177" s="100"/>
      <c r="M177" s="98">
        <f t="shared" si="17"/>
        <v>0</v>
      </c>
      <c r="N177" s="98">
        <f t="shared" si="15"/>
        <v>0</v>
      </c>
      <c r="O177" s="98">
        <f t="shared" si="16"/>
        <v>0</v>
      </c>
      <c r="P177" s="101">
        <f t="shared" si="13"/>
        <v>0</v>
      </c>
      <c r="Q177" s="101"/>
      <c r="R177" s="98"/>
      <c r="S177" s="98"/>
      <c r="T177" s="98"/>
      <c r="U177" s="101"/>
      <c r="V177" s="101"/>
      <c r="W177" s="98"/>
      <c r="X177" s="98"/>
      <c r="Y177" s="98"/>
      <c r="Z177" s="98"/>
    </row>
    <row r="178" spans="1:26" ht="15">
      <c r="A178" s="94" t="str">
        <f t="shared" si="14"/>
        <v>Liquid</v>
      </c>
      <c r="B178" s="95"/>
      <c r="C178" s="95"/>
      <c r="D178" s="95"/>
      <c r="E178" s="96"/>
      <c r="F178" s="96"/>
      <c r="G178" s="97"/>
      <c r="H178" s="98">
        <f t="shared" si="18"/>
        <v>0</v>
      </c>
      <c r="I178" s="99"/>
      <c r="J178" s="95" t="s">
        <v>100</v>
      </c>
      <c r="K178" s="100"/>
      <c r="L178" s="100"/>
      <c r="M178" s="98">
        <f t="shared" si="17"/>
        <v>0</v>
      </c>
      <c r="N178" s="98">
        <f t="shared" si="15"/>
        <v>0</v>
      </c>
      <c r="O178" s="98">
        <f t="shared" si="16"/>
        <v>0</v>
      </c>
      <c r="P178" s="101">
        <f t="shared" si="13"/>
        <v>0</v>
      </c>
      <c r="Q178" s="101"/>
      <c r="R178" s="98"/>
      <c r="S178" s="98"/>
      <c r="T178" s="98"/>
      <c r="U178" s="101"/>
      <c r="V178" s="101"/>
      <c r="W178" s="98"/>
      <c r="X178" s="98"/>
      <c r="Y178" s="98"/>
      <c r="Z178" s="98"/>
    </row>
    <row r="179" spans="1:26" ht="15">
      <c r="A179" s="94" t="str">
        <f t="shared" si="14"/>
        <v>Liquid</v>
      </c>
      <c r="B179" s="95"/>
      <c r="C179" s="95"/>
      <c r="D179" s="95"/>
      <c r="E179" s="96"/>
      <c r="F179" s="96"/>
      <c r="G179" s="97"/>
      <c r="H179" s="98">
        <f t="shared" si="18"/>
        <v>0</v>
      </c>
      <c r="I179" s="99"/>
      <c r="J179" s="95" t="s">
        <v>100</v>
      </c>
      <c r="K179" s="100"/>
      <c r="L179" s="100"/>
      <c r="M179" s="98">
        <f t="shared" si="17"/>
        <v>0</v>
      </c>
      <c r="N179" s="98">
        <f t="shared" si="15"/>
        <v>0</v>
      </c>
      <c r="O179" s="98">
        <f t="shared" si="16"/>
        <v>0</v>
      </c>
      <c r="P179" s="101">
        <f t="shared" si="13"/>
        <v>0</v>
      </c>
      <c r="Q179" s="101"/>
      <c r="R179" s="98"/>
      <c r="S179" s="98"/>
      <c r="T179" s="98"/>
      <c r="U179" s="101"/>
      <c r="V179" s="101"/>
      <c r="W179" s="98"/>
      <c r="X179" s="98"/>
      <c r="Y179" s="98"/>
      <c r="Z179" s="98"/>
    </row>
    <row r="180" spans="1:26" ht="15">
      <c r="A180" s="94" t="str">
        <f t="shared" si="14"/>
        <v>Liquid</v>
      </c>
      <c r="B180" s="95"/>
      <c r="C180" s="95"/>
      <c r="D180" s="95"/>
      <c r="E180" s="96"/>
      <c r="F180" s="96"/>
      <c r="G180" s="97"/>
      <c r="H180" s="98">
        <f t="shared" si="18"/>
        <v>0</v>
      </c>
      <c r="I180" s="99"/>
      <c r="J180" s="95" t="s">
        <v>100</v>
      </c>
      <c r="K180" s="100"/>
      <c r="L180" s="100"/>
      <c r="M180" s="98">
        <f t="shared" si="17"/>
        <v>0</v>
      </c>
      <c r="N180" s="98">
        <f t="shared" si="15"/>
        <v>0</v>
      </c>
      <c r="O180" s="98">
        <f t="shared" si="16"/>
        <v>0</v>
      </c>
      <c r="P180" s="101">
        <f t="shared" si="13"/>
        <v>0</v>
      </c>
      <c r="Q180" s="101"/>
      <c r="R180" s="98"/>
      <c r="S180" s="98"/>
      <c r="T180" s="98"/>
      <c r="U180" s="101"/>
      <c r="V180" s="101"/>
      <c r="W180" s="98"/>
      <c r="X180" s="98"/>
      <c r="Y180" s="98"/>
      <c r="Z180" s="98"/>
    </row>
    <row r="181" spans="1:26" ht="15">
      <c r="A181" s="94" t="str">
        <f t="shared" si="14"/>
        <v>Liquid</v>
      </c>
      <c r="B181" s="95"/>
      <c r="C181" s="95"/>
      <c r="D181" s="95"/>
      <c r="E181" s="96"/>
      <c r="F181" s="96"/>
      <c r="G181" s="97"/>
      <c r="H181" s="98">
        <f t="shared" si="18"/>
        <v>0</v>
      </c>
      <c r="I181" s="99"/>
      <c r="J181" s="95" t="s">
        <v>100</v>
      </c>
      <c r="K181" s="100"/>
      <c r="L181" s="100"/>
      <c r="M181" s="98">
        <f t="shared" si="17"/>
        <v>0</v>
      </c>
      <c r="N181" s="98">
        <f t="shared" si="15"/>
        <v>0</v>
      </c>
      <c r="O181" s="98">
        <f t="shared" si="16"/>
        <v>0</v>
      </c>
      <c r="P181" s="101">
        <f t="shared" si="13"/>
        <v>0</v>
      </c>
      <c r="Q181" s="101"/>
      <c r="R181" s="98"/>
      <c r="S181" s="98"/>
      <c r="T181" s="98"/>
      <c r="U181" s="101"/>
      <c r="V181" s="101"/>
      <c r="W181" s="98"/>
      <c r="X181" s="98"/>
      <c r="Y181" s="98"/>
      <c r="Z181" s="98"/>
    </row>
    <row r="182" spans="1:26" ht="15">
      <c r="A182" s="94" t="str">
        <f t="shared" si="14"/>
        <v>Liquid</v>
      </c>
      <c r="B182" s="95"/>
      <c r="C182" s="95"/>
      <c r="D182" s="95"/>
      <c r="E182" s="96"/>
      <c r="F182" s="96"/>
      <c r="G182" s="97"/>
      <c r="H182" s="98">
        <f t="shared" si="18"/>
        <v>0</v>
      </c>
      <c r="I182" s="99"/>
      <c r="J182" s="95" t="s">
        <v>100</v>
      </c>
      <c r="K182" s="100"/>
      <c r="L182" s="100"/>
      <c r="M182" s="98">
        <f t="shared" si="17"/>
        <v>0</v>
      </c>
      <c r="N182" s="98">
        <f t="shared" si="15"/>
        <v>0</v>
      </c>
      <c r="O182" s="98">
        <f t="shared" si="16"/>
        <v>0</v>
      </c>
      <c r="P182" s="101">
        <f t="shared" si="13"/>
        <v>0</v>
      </c>
      <c r="Q182" s="101"/>
      <c r="R182" s="98"/>
      <c r="S182" s="98"/>
      <c r="T182" s="98"/>
      <c r="U182" s="101"/>
      <c r="V182" s="101"/>
      <c r="W182" s="98"/>
      <c r="X182" s="98"/>
      <c r="Y182" s="98"/>
      <c r="Z182" s="98"/>
    </row>
    <row r="183" spans="1:26" ht="15">
      <c r="A183" s="94" t="str">
        <f t="shared" si="14"/>
        <v>Liquid</v>
      </c>
      <c r="B183" s="95"/>
      <c r="C183" s="95"/>
      <c r="D183" s="95"/>
      <c r="E183" s="96"/>
      <c r="F183" s="96"/>
      <c r="G183" s="97"/>
      <c r="H183" s="98">
        <f t="shared" si="18"/>
        <v>0</v>
      </c>
      <c r="I183" s="99"/>
      <c r="J183" s="95" t="s">
        <v>100</v>
      </c>
      <c r="K183" s="100"/>
      <c r="L183" s="100"/>
      <c r="M183" s="98">
        <f t="shared" si="17"/>
        <v>0</v>
      </c>
      <c r="N183" s="98">
        <f t="shared" si="15"/>
        <v>0</v>
      </c>
      <c r="O183" s="98">
        <f t="shared" si="16"/>
        <v>0</v>
      </c>
      <c r="P183" s="101">
        <f t="shared" si="13"/>
        <v>0</v>
      </c>
      <c r="Q183" s="101"/>
      <c r="R183" s="98"/>
      <c r="S183" s="98"/>
      <c r="T183" s="98"/>
      <c r="U183" s="101"/>
      <c r="V183" s="101"/>
      <c r="W183" s="98"/>
      <c r="X183" s="98"/>
      <c r="Y183" s="98"/>
      <c r="Z183" s="98"/>
    </row>
    <row r="184" spans="1:26" ht="15">
      <c r="A184" s="94" t="str">
        <f t="shared" si="14"/>
        <v>Liquid</v>
      </c>
      <c r="B184" s="95"/>
      <c r="C184" s="95"/>
      <c r="D184" s="95"/>
      <c r="E184" s="96"/>
      <c r="F184" s="96"/>
      <c r="G184" s="97"/>
      <c r="H184" s="98">
        <f t="shared" si="18"/>
        <v>0</v>
      </c>
      <c r="I184" s="99"/>
      <c r="J184" s="95" t="s">
        <v>100</v>
      </c>
      <c r="K184" s="100"/>
      <c r="L184" s="100"/>
      <c r="M184" s="98">
        <f t="shared" si="17"/>
        <v>0</v>
      </c>
      <c r="N184" s="98">
        <f t="shared" si="15"/>
        <v>0</v>
      </c>
      <c r="O184" s="98">
        <f t="shared" si="16"/>
        <v>0</v>
      </c>
      <c r="P184" s="101">
        <f t="shared" si="13"/>
        <v>0</v>
      </c>
      <c r="Q184" s="101"/>
      <c r="R184" s="98"/>
      <c r="S184" s="98"/>
      <c r="T184" s="98"/>
      <c r="U184" s="101"/>
      <c r="V184" s="101"/>
      <c r="W184" s="98"/>
      <c r="X184" s="98"/>
      <c r="Y184" s="98"/>
      <c r="Z184" s="98"/>
    </row>
    <row r="185" spans="1:26" ht="15">
      <c r="A185" s="94" t="str">
        <f t="shared" si="14"/>
        <v>Liquid</v>
      </c>
      <c r="B185" s="95"/>
      <c r="C185" s="95"/>
      <c r="D185" s="95"/>
      <c r="E185" s="96"/>
      <c r="F185" s="96"/>
      <c r="G185" s="97"/>
      <c r="H185" s="98">
        <f t="shared" si="18"/>
        <v>0</v>
      </c>
      <c r="I185" s="99"/>
      <c r="J185" s="95" t="s">
        <v>100</v>
      </c>
      <c r="K185" s="100"/>
      <c r="L185" s="100"/>
      <c r="M185" s="98">
        <f t="shared" si="17"/>
        <v>0</v>
      </c>
      <c r="N185" s="98">
        <f t="shared" si="15"/>
        <v>0</v>
      </c>
      <c r="O185" s="98">
        <f t="shared" si="16"/>
        <v>0</v>
      </c>
      <c r="P185" s="101">
        <f t="shared" si="13"/>
        <v>0</v>
      </c>
      <c r="Q185" s="101"/>
      <c r="R185" s="98"/>
      <c r="S185" s="98"/>
      <c r="T185" s="98"/>
      <c r="U185" s="101"/>
      <c r="V185" s="101"/>
      <c r="W185" s="98"/>
      <c r="X185" s="98"/>
      <c r="Y185" s="98"/>
      <c r="Z185" s="98"/>
    </row>
    <row r="186" spans="1:26" ht="15">
      <c r="A186" s="94" t="str">
        <f t="shared" si="14"/>
        <v>Liquid</v>
      </c>
      <c r="B186" s="95"/>
      <c r="C186" s="95"/>
      <c r="D186" s="95"/>
      <c r="E186" s="96"/>
      <c r="F186" s="96"/>
      <c r="G186" s="97"/>
      <c r="H186" s="98">
        <f t="shared" si="18"/>
        <v>0</v>
      </c>
      <c r="I186" s="99"/>
      <c r="J186" s="95" t="s">
        <v>100</v>
      </c>
      <c r="K186" s="100"/>
      <c r="L186" s="100"/>
      <c r="M186" s="98">
        <f t="shared" si="17"/>
        <v>0</v>
      </c>
      <c r="N186" s="98">
        <f t="shared" si="15"/>
        <v>0</v>
      </c>
      <c r="O186" s="98">
        <f t="shared" si="16"/>
        <v>0</v>
      </c>
      <c r="P186" s="101">
        <f t="shared" si="13"/>
        <v>0</v>
      </c>
      <c r="Q186" s="101"/>
      <c r="R186" s="98"/>
      <c r="S186" s="98"/>
      <c r="T186" s="98"/>
      <c r="U186" s="101"/>
      <c r="V186" s="101"/>
      <c r="W186" s="98"/>
      <c r="X186" s="98"/>
      <c r="Y186" s="98"/>
      <c r="Z186" s="98"/>
    </row>
    <row r="187" spans="1:26" ht="15">
      <c r="A187" s="94" t="str">
        <f t="shared" si="14"/>
        <v>Liquid</v>
      </c>
      <c r="B187" s="95"/>
      <c r="C187" s="95"/>
      <c r="D187" s="95"/>
      <c r="E187" s="96"/>
      <c r="F187" s="96"/>
      <c r="G187" s="97"/>
      <c r="H187" s="98">
        <f t="shared" si="18"/>
        <v>0</v>
      </c>
      <c r="I187" s="99"/>
      <c r="J187" s="95" t="s">
        <v>100</v>
      </c>
      <c r="K187" s="100"/>
      <c r="L187" s="100"/>
      <c r="M187" s="98">
        <f t="shared" si="17"/>
        <v>0</v>
      </c>
      <c r="N187" s="98">
        <f t="shared" si="15"/>
        <v>0</v>
      </c>
      <c r="O187" s="98">
        <f t="shared" si="16"/>
        <v>0</v>
      </c>
      <c r="P187" s="101">
        <f t="shared" si="13"/>
        <v>0</v>
      </c>
      <c r="Q187" s="101"/>
      <c r="R187" s="98"/>
      <c r="S187" s="98"/>
      <c r="T187" s="98"/>
      <c r="U187" s="101"/>
      <c r="V187" s="101"/>
      <c r="W187" s="98"/>
      <c r="X187" s="98"/>
      <c r="Y187" s="98"/>
      <c r="Z187" s="98"/>
    </row>
    <row r="188" spans="1:26" ht="15">
      <c r="A188" s="94" t="str">
        <f t="shared" si="14"/>
        <v>Liquid</v>
      </c>
      <c r="B188" s="95"/>
      <c r="C188" s="95"/>
      <c r="D188" s="95"/>
      <c r="E188" s="96"/>
      <c r="F188" s="96"/>
      <c r="G188" s="97"/>
      <c r="H188" s="98">
        <f t="shared" si="18"/>
        <v>0</v>
      </c>
      <c r="I188" s="99"/>
      <c r="J188" s="95" t="s">
        <v>100</v>
      </c>
      <c r="K188" s="100"/>
      <c r="L188" s="100"/>
      <c r="M188" s="98">
        <f t="shared" si="17"/>
        <v>0</v>
      </c>
      <c r="N188" s="98">
        <f t="shared" si="15"/>
        <v>0</v>
      </c>
      <c r="O188" s="98">
        <f t="shared" si="16"/>
        <v>0</v>
      </c>
      <c r="P188" s="101">
        <f t="shared" si="13"/>
        <v>0</v>
      </c>
      <c r="Q188" s="101"/>
      <c r="R188" s="98"/>
      <c r="S188" s="98"/>
      <c r="T188" s="98"/>
      <c r="U188" s="101"/>
      <c r="V188" s="101"/>
      <c r="W188" s="98"/>
      <c r="X188" s="98"/>
      <c r="Y188" s="98"/>
      <c r="Z188" s="98"/>
    </row>
    <row r="189" spans="1:26" ht="15">
      <c r="A189" s="94" t="str">
        <f t="shared" si="14"/>
        <v>Liquid</v>
      </c>
      <c r="B189" s="95"/>
      <c r="C189" s="95"/>
      <c r="D189" s="95"/>
      <c r="E189" s="96"/>
      <c r="F189" s="96"/>
      <c r="G189" s="97"/>
      <c r="H189" s="98">
        <f t="shared" si="18"/>
        <v>0</v>
      </c>
      <c r="I189" s="99"/>
      <c r="J189" s="95" t="s">
        <v>100</v>
      </c>
      <c r="K189" s="100"/>
      <c r="L189" s="100"/>
      <c r="M189" s="98">
        <f t="shared" si="17"/>
        <v>0</v>
      </c>
      <c r="N189" s="98">
        <f t="shared" si="15"/>
        <v>0</v>
      </c>
      <c r="O189" s="98">
        <f t="shared" si="16"/>
        <v>0</v>
      </c>
      <c r="P189" s="101">
        <f t="shared" si="13"/>
        <v>0</v>
      </c>
      <c r="Q189" s="101"/>
      <c r="R189" s="98"/>
      <c r="S189" s="98"/>
      <c r="T189" s="98"/>
      <c r="U189" s="101"/>
      <c r="V189" s="101"/>
      <c r="W189" s="98"/>
      <c r="X189" s="98"/>
      <c r="Y189" s="98"/>
      <c r="Z189" s="98"/>
    </row>
    <row r="190" spans="1:26" ht="15">
      <c r="A190" s="94" t="str">
        <f t="shared" si="14"/>
        <v>Liquid</v>
      </c>
      <c r="B190" s="95"/>
      <c r="C190" s="95"/>
      <c r="D190" s="95"/>
      <c r="E190" s="96"/>
      <c r="F190" s="96"/>
      <c r="G190" s="97"/>
      <c r="H190" s="98">
        <f t="shared" si="18"/>
        <v>0</v>
      </c>
      <c r="I190" s="99"/>
      <c r="J190" s="95" t="s">
        <v>100</v>
      </c>
      <c r="K190" s="100"/>
      <c r="L190" s="100"/>
      <c r="M190" s="98">
        <f t="shared" si="17"/>
        <v>0</v>
      </c>
      <c r="N190" s="98">
        <f t="shared" si="15"/>
        <v>0</v>
      </c>
      <c r="O190" s="98">
        <f t="shared" si="16"/>
        <v>0</v>
      </c>
      <c r="P190" s="101">
        <f t="shared" si="13"/>
        <v>0</v>
      </c>
      <c r="Q190" s="101"/>
      <c r="R190" s="98"/>
      <c r="S190" s="98"/>
      <c r="T190" s="98"/>
      <c r="U190" s="101"/>
      <c r="V190" s="101"/>
      <c r="W190" s="98"/>
      <c r="X190" s="98"/>
      <c r="Y190" s="98"/>
      <c r="Z190" s="98"/>
    </row>
    <row r="191" spans="1:26" ht="15">
      <c r="A191" s="94" t="str">
        <f t="shared" si="14"/>
        <v>Liquid</v>
      </c>
      <c r="B191" s="95"/>
      <c r="C191" s="95"/>
      <c r="D191" s="95"/>
      <c r="E191" s="96"/>
      <c r="F191" s="96"/>
      <c r="G191" s="97"/>
      <c r="H191" s="98">
        <f t="shared" si="18"/>
        <v>0</v>
      </c>
      <c r="I191" s="99"/>
      <c r="J191" s="95" t="s">
        <v>100</v>
      </c>
      <c r="K191" s="100"/>
      <c r="L191" s="100"/>
      <c r="M191" s="98">
        <f t="shared" si="17"/>
        <v>0</v>
      </c>
      <c r="N191" s="98">
        <f t="shared" si="15"/>
        <v>0</v>
      </c>
      <c r="O191" s="98">
        <f t="shared" si="16"/>
        <v>0</v>
      </c>
      <c r="P191" s="101">
        <f t="shared" si="13"/>
        <v>0</v>
      </c>
      <c r="Q191" s="101"/>
      <c r="R191" s="98"/>
      <c r="S191" s="98"/>
      <c r="T191" s="98"/>
      <c r="U191" s="101"/>
      <c r="V191" s="101"/>
      <c r="W191" s="98"/>
      <c r="X191" s="98"/>
      <c r="Y191" s="98"/>
      <c r="Z191" s="98"/>
    </row>
    <row r="192" spans="1:26" ht="15">
      <c r="A192" s="94" t="str">
        <f t="shared" si="14"/>
        <v>Liquid</v>
      </c>
      <c r="B192" s="95"/>
      <c r="C192" s="95"/>
      <c r="D192" s="95"/>
      <c r="E192" s="96"/>
      <c r="F192" s="96"/>
      <c r="G192" s="97"/>
      <c r="H192" s="98">
        <f t="shared" si="18"/>
        <v>0</v>
      </c>
      <c r="I192" s="99"/>
      <c r="J192" s="95" t="s">
        <v>100</v>
      </c>
      <c r="K192" s="100"/>
      <c r="L192" s="100"/>
      <c r="M192" s="98">
        <f t="shared" si="17"/>
        <v>0</v>
      </c>
      <c r="N192" s="98">
        <f t="shared" si="15"/>
        <v>0</v>
      </c>
      <c r="O192" s="98">
        <f t="shared" si="16"/>
        <v>0</v>
      </c>
      <c r="P192" s="101">
        <f t="shared" si="13"/>
        <v>0</v>
      </c>
      <c r="Q192" s="101"/>
      <c r="R192" s="98"/>
      <c r="S192" s="98"/>
      <c r="T192" s="98"/>
      <c r="U192" s="101"/>
      <c r="V192" s="101"/>
      <c r="W192" s="98"/>
      <c r="X192" s="98"/>
      <c r="Y192" s="98"/>
      <c r="Z192" s="98"/>
    </row>
    <row r="193" spans="1:26" ht="15">
      <c r="A193" s="94" t="str">
        <f t="shared" si="14"/>
        <v>Liquid</v>
      </c>
      <c r="B193" s="95"/>
      <c r="C193" s="95"/>
      <c r="D193" s="95"/>
      <c r="E193" s="96"/>
      <c r="F193" s="96"/>
      <c r="G193" s="97"/>
      <c r="H193" s="98">
        <f t="shared" si="18"/>
        <v>0</v>
      </c>
      <c r="I193" s="99"/>
      <c r="J193" s="95" t="s">
        <v>100</v>
      </c>
      <c r="K193" s="100"/>
      <c r="L193" s="100"/>
      <c r="M193" s="98">
        <f t="shared" si="17"/>
        <v>0</v>
      </c>
      <c r="N193" s="98">
        <f t="shared" si="15"/>
        <v>0</v>
      </c>
      <c r="O193" s="98">
        <f t="shared" si="16"/>
        <v>0</v>
      </c>
      <c r="P193" s="101">
        <f t="shared" si="13"/>
        <v>0</v>
      </c>
      <c r="Q193" s="101"/>
      <c r="R193" s="98"/>
      <c r="S193" s="98"/>
      <c r="T193" s="98"/>
      <c r="U193" s="101"/>
      <c r="V193" s="101"/>
      <c r="W193" s="98"/>
      <c r="X193" s="98"/>
      <c r="Y193" s="98"/>
      <c r="Z193" s="98"/>
    </row>
    <row r="194" spans="1:26" ht="15">
      <c r="A194" s="94" t="str">
        <f t="shared" si="14"/>
        <v>Liquid</v>
      </c>
      <c r="B194" s="95"/>
      <c r="C194" s="95"/>
      <c r="D194" s="95"/>
      <c r="E194" s="96"/>
      <c r="F194" s="96"/>
      <c r="G194" s="97"/>
      <c r="H194" s="98">
        <f t="shared" si="18"/>
        <v>0</v>
      </c>
      <c r="I194" s="99"/>
      <c r="J194" s="95" t="s">
        <v>100</v>
      </c>
      <c r="K194" s="100"/>
      <c r="L194" s="100"/>
      <c r="M194" s="98">
        <f t="shared" si="17"/>
        <v>0</v>
      </c>
      <c r="N194" s="98">
        <f t="shared" si="15"/>
        <v>0</v>
      </c>
      <c r="O194" s="98">
        <f t="shared" si="16"/>
        <v>0</v>
      </c>
      <c r="P194" s="101">
        <f aca="true" t="shared" si="19" ref="P194:P257">+O194-G194</f>
        <v>0</v>
      </c>
      <c r="Q194" s="101"/>
      <c r="R194" s="98"/>
      <c r="S194" s="98"/>
      <c r="T194" s="98"/>
      <c r="U194" s="101"/>
      <c r="V194" s="101"/>
      <c r="W194" s="98"/>
      <c r="X194" s="98"/>
      <c r="Y194" s="98"/>
      <c r="Z194" s="98"/>
    </row>
    <row r="195" spans="1:26" ht="15">
      <c r="A195" s="94" t="str">
        <f aca="true" t="shared" si="20" ref="A195:A258">+TRIM(B195)&amp;TRIM(D195)&amp;TRIM(J195)</f>
        <v>Liquid</v>
      </c>
      <c r="B195" s="95"/>
      <c r="C195" s="95"/>
      <c r="D195" s="95"/>
      <c r="E195" s="96"/>
      <c r="F195" s="96"/>
      <c r="G195" s="97"/>
      <c r="H195" s="98">
        <f t="shared" si="18"/>
        <v>0</v>
      </c>
      <c r="I195" s="99"/>
      <c r="J195" s="95" t="s">
        <v>100</v>
      </c>
      <c r="K195" s="100"/>
      <c r="L195" s="100"/>
      <c r="M195" s="98">
        <f t="shared" si="17"/>
        <v>0</v>
      </c>
      <c r="N195" s="98">
        <f aca="true" t="shared" si="21" ref="N195:N258">+M195*$O$1/$Q$1</f>
        <v>0</v>
      </c>
      <c r="O195" s="98">
        <f aca="true" t="shared" si="22" ref="O195:O258">+M195-N195</f>
        <v>0</v>
      </c>
      <c r="P195" s="101">
        <f t="shared" si="19"/>
        <v>0</v>
      </c>
      <c r="Q195" s="101"/>
      <c r="R195" s="98"/>
      <c r="S195" s="98"/>
      <c r="T195" s="98"/>
      <c r="U195" s="101"/>
      <c r="V195" s="101"/>
      <c r="W195" s="98"/>
      <c r="X195" s="98"/>
      <c r="Y195" s="98"/>
      <c r="Z195" s="98"/>
    </row>
    <row r="196" spans="1:26" ht="15">
      <c r="A196" s="94" t="str">
        <f t="shared" si="20"/>
        <v>Liquid</v>
      </c>
      <c r="B196" s="95"/>
      <c r="C196" s="95"/>
      <c r="D196" s="95"/>
      <c r="E196" s="96"/>
      <c r="F196" s="96"/>
      <c r="G196" s="97"/>
      <c r="H196" s="98">
        <f t="shared" si="18"/>
        <v>0</v>
      </c>
      <c r="I196" s="99"/>
      <c r="J196" s="95" t="s">
        <v>100</v>
      </c>
      <c r="K196" s="100"/>
      <c r="L196" s="100"/>
      <c r="M196" s="98">
        <f aca="true" t="shared" si="23" ref="M196:M259">+$Q$1*G196/$N$1</f>
        <v>0</v>
      </c>
      <c r="N196" s="98">
        <f t="shared" si="21"/>
        <v>0</v>
      </c>
      <c r="O196" s="98">
        <f t="shared" si="22"/>
        <v>0</v>
      </c>
      <c r="P196" s="101">
        <f t="shared" si="19"/>
        <v>0</v>
      </c>
      <c r="Q196" s="101"/>
      <c r="R196" s="98"/>
      <c r="S196" s="98"/>
      <c r="T196" s="98"/>
      <c r="U196" s="101"/>
      <c r="V196" s="101"/>
      <c r="W196" s="98"/>
      <c r="X196" s="98"/>
      <c r="Y196" s="98"/>
      <c r="Z196" s="98"/>
    </row>
    <row r="197" spans="1:26" ht="15">
      <c r="A197" s="94" t="str">
        <f t="shared" si="20"/>
        <v>Liquid</v>
      </c>
      <c r="B197" s="95"/>
      <c r="C197" s="95"/>
      <c r="D197" s="95"/>
      <c r="E197" s="96"/>
      <c r="F197" s="96"/>
      <c r="G197" s="97"/>
      <c r="H197" s="98">
        <f t="shared" si="18"/>
        <v>0</v>
      </c>
      <c r="I197" s="99"/>
      <c r="J197" s="95" t="s">
        <v>100</v>
      </c>
      <c r="K197" s="100"/>
      <c r="L197" s="100"/>
      <c r="M197" s="98">
        <f t="shared" si="23"/>
        <v>0</v>
      </c>
      <c r="N197" s="98">
        <f t="shared" si="21"/>
        <v>0</v>
      </c>
      <c r="O197" s="98">
        <f t="shared" si="22"/>
        <v>0</v>
      </c>
      <c r="P197" s="101">
        <f t="shared" si="19"/>
        <v>0</v>
      </c>
      <c r="Q197" s="101"/>
      <c r="R197" s="98"/>
      <c r="S197" s="98"/>
      <c r="T197" s="98"/>
      <c r="U197" s="101"/>
      <c r="V197" s="101"/>
      <c r="W197" s="98"/>
      <c r="X197" s="98"/>
      <c r="Y197" s="98"/>
      <c r="Z197" s="98"/>
    </row>
    <row r="198" spans="1:26" ht="15">
      <c r="A198" s="94" t="str">
        <f t="shared" si="20"/>
        <v>Liquid</v>
      </c>
      <c r="B198" s="95"/>
      <c r="C198" s="95"/>
      <c r="D198" s="95"/>
      <c r="E198" s="96"/>
      <c r="F198" s="96"/>
      <c r="G198" s="97"/>
      <c r="H198" s="98">
        <f t="shared" si="18"/>
        <v>0</v>
      </c>
      <c r="I198" s="99"/>
      <c r="J198" s="95" t="s">
        <v>100</v>
      </c>
      <c r="K198" s="100"/>
      <c r="L198" s="100"/>
      <c r="M198" s="98">
        <f t="shared" si="23"/>
        <v>0</v>
      </c>
      <c r="N198" s="98">
        <f t="shared" si="21"/>
        <v>0</v>
      </c>
      <c r="O198" s="98">
        <f t="shared" si="22"/>
        <v>0</v>
      </c>
      <c r="P198" s="101">
        <f t="shared" si="19"/>
        <v>0</v>
      </c>
      <c r="Q198" s="101"/>
      <c r="R198" s="98"/>
      <c r="S198" s="98"/>
      <c r="T198" s="98"/>
      <c r="U198" s="101"/>
      <c r="V198" s="101"/>
      <c r="W198" s="98"/>
      <c r="X198" s="98"/>
      <c r="Y198" s="98"/>
      <c r="Z198" s="98"/>
    </row>
    <row r="199" spans="1:26" ht="15">
      <c r="A199" s="94" t="str">
        <f t="shared" si="20"/>
        <v>Liquid</v>
      </c>
      <c r="B199" s="95"/>
      <c r="C199" s="95"/>
      <c r="D199" s="95"/>
      <c r="E199" s="96"/>
      <c r="F199" s="96"/>
      <c r="G199" s="97"/>
      <c r="H199" s="98">
        <f t="shared" si="18"/>
        <v>0</v>
      </c>
      <c r="I199" s="99"/>
      <c r="J199" s="95" t="s">
        <v>100</v>
      </c>
      <c r="K199" s="100"/>
      <c r="L199" s="100"/>
      <c r="M199" s="98">
        <f t="shared" si="23"/>
        <v>0</v>
      </c>
      <c r="N199" s="98">
        <f t="shared" si="21"/>
        <v>0</v>
      </c>
      <c r="O199" s="98">
        <f t="shared" si="22"/>
        <v>0</v>
      </c>
      <c r="P199" s="101">
        <f t="shared" si="19"/>
        <v>0</v>
      </c>
      <c r="Q199" s="101"/>
      <c r="R199" s="98"/>
      <c r="S199" s="98"/>
      <c r="T199" s="98"/>
      <c r="U199" s="101"/>
      <c r="V199" s="101"/>
      <c r="W199" s="98"/>
      <c r="X199" s="98"/>
      <c r="Y199" s="98"/>
      <c r="Z199" s="98"/>
    </row>
    <row r="200" spans="1:26" ht="15">
      <c r="A200" s="94" t="str">
        <f t="shared" si="20"/>
        <v>Liquid</v>
      </c>
      <c r="B200" s="95"/>
      <c r="C200" s="95"/>
      <c r="D200" s="95"/>
      <c r="E200" s="96"/>
      <c r="F200" s="96"/>
      <c r="G200" s="97"/>
      <c r="H200" s="98">
        <f t="shared" si="18"/>
        <v>0</v>
      </c>
      <c r="I200" s="99"/>
      <c r="J200" s="95" t="s">
        <v>100</v>
      </c>
      <c r="K200" s="100"/>
      <c r="L200" s="100"/>
      <c r="M200" s="98">
        <f t="shared" si="23"/>
        <v>0</v>
      </c>
      <c r="N200" s="98">
        <f t="shared" si="21"/>
        <v>0</v>
      </c>
      <c r="O200" s="98">
        <f t="shared" si="22"/>
        <v>0</v>
      </c>
      <c r="P200" s="101">
        <f t="shared" si="19"/>
        <v>0</v>
      </c>
      <c r="Q200" s="101"/>
      <c r="R200" s="98"/>
      <c r="S200" s="98"/>
      <c r="T200" s="98"/>
      <c r="U200" s="101"/>
      <c r="V200" s="101"/>
      <c r="W200" s="98"/>
      <c r="X200" s="98"/>
      <c r="Y200" s="98"/>
      <c r="Z200" s="98"/>
    </row>
    <row r="201" spans="1:26" ht="15">
      <c r="A201" s="94" t="str">
        <f t="shared" si="20"/>
        <v>Liquid</v>
      </c>
      <c r="B201" s="95"/>
      <c r="C201" s="95"/>
      <c r="D201" s="95"/>
      <c r="E201" s="96"/>
      <c r="F201" s="96"/>
      <c r="G201" s="97"/>
      <c r="H201" s="98">
        <f aca="true" t="shared" si="24" ref="H201:H264">+G201/1000*100</f>
        <v>0</v>
      </c>
      <c r="I201" s="99"/>
      <c r="J201" s="95" t="s">
        <v>100</v>
      </c>
      <c r="K201" s="100"/>
      <c r="L201" s="100"/>
      <c r="M201" s="98">
        <f t="shared" si="23"/>
        <v>0</v>
      </c>
      <c r="N201" s="98">
        <f t="shared" si="21"/>
        <v>0</v>
      </c>
      <c r="O201" s="98">
        <f t="shared" si="22"/>
        <v>0</v>
      </c>
      <c r="P201" s="101">
        <f t="shared" si="19"/>
        <v>0</v>
      </c>
      <c r="Q201" s="101"/>
      <c r="R201" s="98"/>
      <c r="S201" s="98"/>
      <c r="T201" s="98"/>
      <c r="U201" s="101"/>
      <c r="V201" s="101"/>
      <c r="W201" s="98"/>
      <c r="X201" s="98"/>
      <c r="Y201" s="98"/>
      <c r="Z201" s="98"/>
    </row>
    <row r="202" spans="1:26" ht="15">
      <c r="A202" s="94" t="str">
        <f t="shared" si="20"/>
        <v>Liquid</v>
      </c>
      <c r="B202" s="95"/>
      <c r="C202" s="95"/>
      <c r="D202" s="95"/>
      <c r="E202" s="96"/>
      <c r="F202" s="96"/>
      <c r="G202" s="97"/>
      <c r="H202" s="98">
        <f t="shared" si="24"/>
        <v>0</v>
      </c>
      <c r="I202" s="99"/>
      <c r="J202" s="95" t="s">
        <v>100</v>
      </c>
      <c r="K202" s="100"/>
      <c r="L202" s="100"/>
      <c r="M202" s="98">
        <f t="shared" si="23"/>
        <v>0</v>
      </c>
      <c r="N202" s="98">
        <f t="shared" si="21"/>
        <v>0</v>
      </c>
      <c r="O202" s="98">
        <f t="shared" si="22"/>
        <v>0</v>
      </c>
      <c r="P202" s="101">
        <f t="shared" si="19"/>
        <v>0</v>
      </c>
      <c r="Q202" s="101"/>
      <c r="R202" s="98"/>
      <c r="S202" s="98"/>
      <c r="T202" s="98"/>
      <c r="U202" s="101"/>
      <c r="V202" s="101"/>
      <c r="W202" s="98"/>
      <c r="X202" s="98"/>
      <c r="Y202" s="98"/>
      <c r="Z202" s="98"/>
    </row>
    <row r="203" spans="1:26" ht="15">
      <c r="A203" s="94" t="str">
        <f t="shared" si="20"/>
        <v>Liquid</v>
      </c>
      <c r="B203" s="95"/>
      <c r="C203" s="95"/>
      <c r="D203" s="95"/>
      <c r="E203" s="96"/>
      <c r="F203" s="96"/>
      <c r="G203" s="97"/>
      <c r="H203" s="98">
        <f t="shared" si="24"/>
        <v>0</v>
      </c>
      <c r="I203" s="99"/>
      <c r="J203" s="95" t="s">
        <v>100</v>
      </c>
      <c r="K203" s="100"/>
      <c r="L203" s="100"/>
      <c r="M203" s="98">
        <f t="shared" si="23"/>
        <v>0</v>
      </c>
      <c r="N203" s="98">
        <f t="shared" si="21"/>
        <v>0</v>
      </c>
      <c r="O203" s="98">
        <f t="shared" si="22"/>
        <v>0</v>
      </c>
      <c r="P203" s="101">
        <f t="shared" si="19"/>
        <v>0</v>
      </c>
      <c r="Q203" s="101"/>
      <c r="R203" s="98"/>
      <c r="S203" s="98"/>
      <c r="T203" s="98"/>
      <c r="U203" s="101"/>
      <c r="V203" s="101"/>
      <c r="W203" s="98"/>
      <c r="X203" s="98"/>
      <c r="Y203" s="98"/>
      <c r="Z203" s="98"/>
    </row>
    <row r="204" spans="1:26" ht="15">
      <c r="A204" s="94" t="str">
        <f t="shared" si="20"/>
        <v>Liquid</v>
      </c>
      <c r="B204" s="95"/>
      <c r="C204" s="95"/>
      <c r="D204" s="95"/>
      <c r="E204" s="96"/>
      <c r="F204" s="96"/>
      <c r="G204" s="97"/>
      <c r="H204" s="98">
        <f t="shared" si="24"/>
        <v>0</v>
      </c>
      <c r="I204" s="99"/>
      <c r="J204" s="95" t="s">
        <v>100</v>
      </c>
      <c r="K204" s="100"/>
      <c r="L204" s="100"/>
      <c r="M204" s="98">
        <f t="shared" si="23"/>
        <v>0</v>
      </c>
      <c r="N204" s="98">
        <f t="shared" si="21"/>
        <v>0</v>
      </c>
      <c r="O204" s="98">
        <f t="shared" si="22"/>
        <v>0</v>
      </c>
      <c r="P204" s="101">
        <f t="shared" si="19"/>
        <v>0</v>
      </c>
      <c r="Q204" s="101"/>
      <c r="R204" s="98"/>
      <c r="S204" s="98"/>
      <c r="T204" s="98"/>
      <c r="U204" s="101"/>
      <c r="V204" s="101"/>
      <c r="W204" s="98"/>
      <c r="X204" s="98"/>
      <c r="Y204" s="98"/>
      <c r="Z204" s="98"/>
    </row>
    <row r="205" spans="1:26" ht="15">
      <c r="A205" s="94" t="str">
        <f t="shared" si="20"/>
        <v>Liquid</v>
      </c>
      <c r="B205" s="95"/>
      <c r="C205" s="95"/>
      <c r="D205" s="95"/>
      <c r="E205" s="96"/>
      <c r="F205" s="96"/>
      <c r="G205" s="97"/>
      <c r="H205" s="98">
        <f t="shared" si="24"/>
        <v>0</v>
      </c>
      <c r="I205" s="99"/>
      <c r="J205" s="95" t="s">
        <v>100</v>
      </c>
      <c r="K205" s="100"/>
      <c r="L205" s="100"/>
      <c r="M205" s="98">
        <f t="shared" si="23"/>
        <v>0</v>
      </c>
      <c r="N205" s="98">
        <f t="shared" si="21"/>
        <v>0</v>
      </c>
      <c r="O205" s="98">
        <f t="shared" si="22"/>
        <v>0</v>
      </c>
      <c r="P205" s="101">
        <f t="shared" si="19"/>
        <v>0</v>
      </c>
      <c r="Q205" s="101"/>
      <c r="R205" s="98"/>
      <c r="S205" s="98"/>
      <c r="T205" s="98"/>
      <c r="U205" s="101"/>
      <c r="V205" s="101"/>
      <c r="W205" s="98"/>
      <c r="X205" s="98"/>
      <c r="Y205" s="98"/>
      <c r="Z205" s="98"/>
    </row>
    <row r="206" spans="1:26" ht="15">
      <c r="A206" s="94" t="str">
        <f t="shared" si="20"/>
        <v>Liquid</v>
      </c>
      <c r="B206" s="95"/>
      <c r="C206" s="95"/>
      <c r="D206" s="95"/>
      <c r="E206" s="96"/>
      <c r="F206" s="96"/>
      <c r="G206" s="97"/>
      <c r="H206" s="98">
        <f t="shared" si="24"/>
        <v>0</v>
      </c>
      <c r="I206" s="99"/>
      <c r="J206" s="95" t="s">
        <v>100</v>
      </c>
      <c r="K206" s="100"/>
      <c r="L206" s="100"/>
      <c r="M206" s="98">
        <f t="shared" si="23"/>
        <v>0</v>
      </c>
      <c r="N206" s="98">
        <f t="shared" si="21"/>
        <v>0</v>
      </c>
      <c r="O206" s="98">
        <f t="shared" si="22"/>
        <v>0</v>
      </c>
      <c r="P206" s="101">
        <f t="shared" si="19"/>
        <v>0</v>
      </c>
      <c r="Q206" s="101"/>
      <c r="R206" s="98"/>
      <c r="S206" s="98"/>
      <c r="T206" s="98"/>
      <c r="U206" s="101"/>
      <c r="V206" s="101"/>
      <c r="W206" s="98"/>
      <c r="X206" s="98"/>
      <c r="Y206" s="98"/>
      <c r="Z206" s="98"/>
    </row>
    <row r="207" spans="1:26" ht="15">
      <c r="A207" s="94" t="str">
        <f t="shared" si="20"/>
        <v>Liquid</v>
      </c>
      <c r="B207" s="95"/>
      <c r="C207" s="95"/>
      <c r="D207" s="95"/>
      <c r="E207" s="96"/>
      <c r="F207" s="96"/>
      <c r="G207" s="97"/>
      <c r="H207" s="98">
        <f t="shared" si="24"/>
        <v>0</v>
      </c>
      <c r="I207" s="99"/>
      <c r="J207" s="95" t="s">
        <v>100</v>
      </c>
      <c r="K207" s="100"/>
      <c r="L207" s="100"/>
      <c r="M207" s="98">
        <f t="shared" si="23"/>
        <v>0</v>
      </c>
      <c r="N207" s="98">
        <f t="shared" si="21"/>
        <v>0</v>
      </c>
      <c r="O207" s="98">
        <f t="shared" si="22"/>
        <v>0</v>
      </c>
      <c r="P207" s="101">
        <f t="shared" si="19"/>
        <v>0</v>
      </c>
      <c r="Q207" s="101"/>
      <c r="R207" s="98"/>
      <c r="S207" s="98"/>
      <c r="T207" s="98"/>
      <c r="U207" s="101"/>
      <c r="V207" s="101"/>
      <c r="W207" s="98"/>
      <c r="X207" s="98"/>
      <c r="Y207" s="98"/>
      <c r="Z207" s="98"/>
    </row>
    <row r="208" spans="1:26" ht="15">
      <c r="A208" s="94" t="str">
        <f t="shared" si="20"/>
        <v>Liquid</v>
      </c>
      <c r="B208" s="95"/>
      <c r="C208" s="95"/>
      <c r="D208" s="95"/>
      <c r="E208" s="96"/>
      <c r="F208" s="96"/>
      <c r="G208" s="97"/>
      <c r="H208" s="98">
        <f t="shared" si="24"/>
        <v>0</v>
      </c>
      <c r="I208" s="99"/>
      <c r="J208" s="95" t="s">
        <v>100</v>
      </c>
      <c r="K208" s="100"/>
      <c r="L208" s="100"/>
      <c r="M208" s="98">
        <f t="shared" si="23"/>
        <v>0</v>
      </c>
      <c r="N208" s="98">
        <f t="shared" si="21"/>
        <v>0</v>
      </c>
      <c r="O208" s="98">
        <f t="shared" si="22"/>
        <v>0</v>
      </c>
      <c r="P208" s="101">
        <f t="shared" si="19"/>
        <v>0</v>
      </c>
      <c r="Q208" s="101"/>
      <c r="R208" s="98"/>
      <c r="S208" s="98"/>
      <c r="T208" s="98"/>
      <c r="U208" s="101"/>
      <c r="V208" s="101"/>
      <c r="W208" s="98"/>
      <c r="X208" s="98"/>
      <c r="Y208" s="98"/>
      <c r="Z208" s="98"/>
    </row>
    <row r="209" spans="1:26" ht="15">
      <c r="A209" s="94" t="str">
        <f t="shared" si="20"/>
        <v>Liquid</v>
      </c>
      <c r="B209" s="95"/>
      <c r="C209" s="95"/>
      <c r="D209" s="95"/>
      <c r="E209" s="96"/>
      <c r="F209" s="96"/>
      <c r="G209" s="97"/>
      <c r="H209" s="98">
        <f t="shared" si="24"/>
        <v>0</v>
      </c>
      <c r="I209" s="99"/>
      <c r="J209" s="95" t="s">
        <v>100</v>
      </c>
      <c r="K209" s="100"/>
      <c r="L209" s="100"/>
      <c r="M209" s="98">
        <f t="shared" si="23"/>
        <v>0</v>
      </c>
      <c r="N209" s="98">
        <f t="shared" si="21"/>
        <v>0</v>
      </c>
      <c r="O209" s="98">
        <f t="shared" si="22"/>
        <v>0</v>
      </c>
      <c r="P209" s="101">
        <f t="shared" si="19"/>
        <v>0</v>
      </c>
      <c r="Q209" s="101"/>
      <c r="R209" s="98"/>
      <c r="S209" s="98"/>
      <c r="T209" s="98"/>
      <c r="U209" s="101"/>
      <c r="V209" s="101"/>
      <c r="W209" s="98"/>
      <c r="X209" s="98"/>
      <c r="Y209" s="98"/>
      <c r="Z209" s="98"/>
    </row>
    <row r="210" spans="1:26" ht="15">
      <c r="A210" s="94" t="str">
        <f t="shared" si="20"/>
        <v>Liquid</v>
      </c>
      <c r="B210" s="95"/>
      <c r="C210" s="95"/>
      <c r="D210" s="95"/>
      <c r="E210" s="96"/>
      <c r="F210" s="96"/>
      <c r="G210" s="97"/>
      <c r="H210" s="98">
        <f t="shared" si="24"/>
        <v>0</v>
      </c>
      <c r="I210" s="99"/>
      <c r="J210" s="95" t="s">
        <v>100</v>
      </c>
      <c r="K210" s="100"/>
      <c r="L210" s="100"/>
      <c r="M210" s="98">
        <f t="shared" si="23"/>
        <v>0</v>
      </c>
      <c r="N210" s="98">
        <f t="shared" si="21"/>
        <v>0</v>
      </c>
      <c r="O210" s="98">
        <f t="shared" si="22"/>
        <v>0</v>
      </c>
      <c r="P210" s="101">
        <f t="shared" si="19"/>
        <v>0</v>
      </c>
      <c r="Q210" s="101"/>
      <c r="R210" s="98"/>
      <c r="S210" s="98"/>
      <c r="T210" s="98"/>
      <c r="U210" s="101"/>
      <c r="V210" s="101"/>
      <c r="W210" s="98"/>
      <c r="X210" s="98"/>
      <c r="Y210" s="98"/>
      <c r="Z210" s="98"/>
    </row>
    <row r="211" spans="1:26" ht="15">
      <c r="A211" s="94" t="str">
        <f t="shared" si="20"/>
        <v>Liquid</v>
      </c>
      <c r="B211" s="95"/>
      <c r="C211" s="95"/>
      <c r="D211" s="95"/>
      <c r="E211" s="96"/>
      <c r="F211" s="96"/>
      <c r="G211" s="97"/>
      <c r="H211" s="98">
        <f t="shared" si="24"/>
        <v>0</v>
      </c>
      <c r="I211" s="99"/>
      <c r="J211" s="95" t="s">
        <v>100</v>
      </c>
      <c r="K211" s="100"/>
      <c r="L211" s="100"/>
      <c r="M211" s="98">
        <f t="shared" si="23"/>
        <v>0</v>
      </c>
      <c r="N211" s="98">
        <f t="shared" si="21"/>
        <v>0</v>
      </c>
      <c r="O211" s="98">
        <f t="shared" si="22"/>
        <v>0</v>
      </c>
      <c r="P211" s="101">
        <f t="shared" si="19"/>
        <v>0</v>
      </c>
      <c r="Q211" s="101"/>
      <c r="R211" s="98"/>
      <c r="S211" s="98"/>
      <c r="T211" s="98"/>
      <c r="U211" s="101"/>
      <c r="V211" s="101"/>
      <c r="W211" s="98"/>
      <c r="X211" s="98"/>
      <c r="Y211" s="98"/>
      <c r="Z211" s="98"/>
    </row>
    <row r="212" spans="1:26" ht="15">
      <c r="A212" s="94" t="str">
        <f t="shared" si="20"/>
        <v>Liquid</v>
      </c>
      <c r="B212" s="95"/>
      <c r="C212" s="95"/>
      <c r="D212" s="95"/>
      <c r="E212" s="96"/>
      <c r="F212" s="96"/>
      <c r="G212" s="97"/>
      <c r="H212" s="98">
        <f t="shared" si="24"/>
        <v>0</v>
      </c>
      <c r="I212" s="99"/>
      <c r="J212" s="95" t="s">
        <v>100</v>
      </c>
      <c r="K212" s="100"/>
      <c r="L212" s="100"/>
      <c r="M212" s="98">
        <f t="shared" si="23"/>
        <v>0</v>
      </c>
      <c r="N212" s="98">
        <f t="shared" si="21"/>
        <v>0</v>
      </c>
      <c r="O212" s="98">
        <f t="shared" si="22"/>
        <v>0</v>
      </c>
      <c r="P212" s="101">
        <f t="shared" si="19"/>
        <v>0</v>
      </c>
      <c r="Q212" s="101"/>
      <c r="R212" s="98"/>
      <c r="S212" s="98"/>
      <c r="T212" s="98"/>
      <c r="U212" s="101"/>
      <c r="V212" s="101"/>
      <c r="W212" s="98"/>
      <c r="X212" s="98"/>
      <c r="Y212" s="98"/>
      <c r="Z212" s="98"/>
    </row>
    <row r="213" spans="1:26" ht="15">
      <c r="A213" s="94" t="str">
        <f t="shared" si="20"/>
        <v>Liquid</v>
      </c>
      <c r="B213" s="95"/>
      <c r="C213" s="95"/>
      <c r="D213" s="95"/>
      <c r="E213" s="96"/>
      <c r="F213" s="96"/>
      <c r="G213" s="97"/>
      <c r="H213" s="98">
        <f t="shared" si="24"/>
        <v>0</v>
      </c>
      <c r="I213" s="99"/>
      <c r="J213" s="95" t="s">
        <v>100</v>
      </c>
      <c r="K213" s="100"/>
      <c r="L213" s="100"/>
      <c r="M213" s="98">
        <f t="shared" si="23"/>
        <v>0</v>
      </c>
      <c r="N213" s="98">
        <f t="shared" si="21"/>
        <v>0</v>
      </c>
      <c r="O213" s="98">
        <f t="shared" si="22"/>
        <v>0</v>
      </c>
      <c r="P213" s="101">
        <f t="shared" si="19"/>
        <v>0</v>
      </c>
      <c r="Q213" s="101"/>
      <c r="R213" s="98"/>
      <c r="S213" s="98"/>
      <c r="T213" s="98"/>
      <c r="U213" s="101"/>
      <c r="V213" s="101"/>
      <c r="W213" s="98"/>
      <c r="X213" s="98"/>
      <c r="Y213" s="98"/>
      <c r="Z213" s="98"/>
    </row>
    <row r="214" spans="1:26" ht="15">
      <c r="A214" s="94" t="str">
        <f t="shared" si="20"/>
        <v>Liquid</v>
      </c>
      <c r="B214" s="95"/>
      <c r="C214" s="95"/>
      <c r="D214" s="95"/>
      <c r="E214" s="96"/>
      <c r="F214" s="96"/>
      <c r="G214" s="97"/>
      <c r="H214" s="98">
        <f t="shared" si="24"/>
        <v>0</v>
      </c>
      <c r="I214" s="99"/>
      <c r="J214" s="95" t="s">
        <v>100</v>
      </c>
      <c r="K214" s="100"/>
      <c r="L214" s="100"/>
      <c r="M214" s="98">
        <f t="shared" si="23"/>
        <v>0</v>
      </c>
      <c r="N214" s="98">
        <f t="shared" si="21"/>
        <v>0</v>
      </c>
      <c r="O214" s="98">
        <f t="shared" si="22"/>
        <v>0</v>
      </c>
      <c r="P214" s="101">
        <f t="shared" si="19"/>
        <v>0</v>
      </c>
      <c r="Q214" s="101"/>
      <c r="R214" s="98"/>
      <c r="S214" s="98"/>
      <c r="T214" s="98"/>
      <c r="U214" s="101"/>
      <c r="V214" s="101"/>
      <c r="W214" s="98"/>
      <c r="X214" s="98"/>
      <c r="Y214" s="98"/>
      <c r="Z214" s="98"/>
    </row>
    <row r="215" spans="1:26" ht="15">
      <c r="A215" s="94" t="str">
        <f t="shared" si="20"/>
        <v>Liquid</v>
      </c>
      <c r="B215" s="95"/>
      <c r="C215" s="95"/>
      <c r="D215" s="95"/>
      <c r="E215" s="96"/>
      <c r="F215" s="96"/>
      <c r="G215" s="97"/>
      <c r="H215" s="98">
        <f t="shared" si="24"/>
        <v>0</v>
      </c>
      <c r="I215" s="99"/>
      <c r="J215" s="95" t="s">
        <v>100</v>
      </c>
      <c r="K215" s="100"/>
      <c r="L215" s="100"/>
      <c r="M215" s="98">
        <f t="shared" si="23"/>
        <v>0</v>
      </c>
      <c r="N215" s="98">
        <f t="shared" si="21"/>
        <v>0</v>
      </c>
      <c r="O215" s="98">
        <f t="shared" si="22"/>
        <v>0</v>
      </c>
      <c r="P215" s="101">
        <f t="shared" si="19"/>
        <v>0</v>
      </c>
      <c r="Q215" s="101"/>
      <c r="R215" s="98"/>
      <c r="S215" s="98"/>
      <c r="T215" s="98"/>
      <c r="U215" s="101"/>
      <c r="V215" s="101"/>
      <c r="W215" s="98"/>
      <c r="X215" s="98"/>
      <c r="Y215" s="98"/>
      <c r="Z215" s="98"/>
    </row>
    <row r="216" spans="1:26" ht="15">
      <c r="A216" s="94" t="str">
        <f t="shared" si="20"/>
        <v>Liquid</v>
      </c>
      <c r="B216" s="95"/>
      <c r="C216" s="95"/>
      <c r="D216" s="95"/>
      <c r="E216" s="96"/>
      <c r="F216" s="96"/>
      <c r="G216" s="97"/>
      <c r="H216" s="98">
        <f t="shared" si="24"/>
        <v>0</v>
      </c>
      <c r="I216" s="99"/>
      <c r="J216" s="95" t="s">
        <v>100</v>
      </c>
      <c r="K216" s="100"/>
      <c r="L216" s="100"/>
      <c r="M216" s="98">
        <f t="shared" si="23"/>
        <v>0</v>
      </c>
      <c r="N216" s="98">
        <f t="shared" si="21"/>
        <v>0</v>
      </c>
      <c r="O216" s="98">
        <f t="shared" si="22"/>
        <v>0</v>
      </c>
      <c r="P216" s="101">
        <f t="shared" si="19"/>
        <v>0</v>
      </c>
      <c r="Q216" s="101"/>
      <c r="R216" s="98"/>
      <c r="S216" s="98"/>
      <c r="T216" s="98"/>
      <c r="U216" s="101"/>
      <c r="V216" s="101"/>
      <c r="W216" s="98"/>
      <c r="X216" s="98"/>
      <c r="Y216" s="98"/>
      <c r="Z216" s="98"/>
    </row>
    <row r="217" spans="1:26" ht="15">
      <c r="A217" s="94" t="str">
        <f t="shared" si="20"/>
        <v>Liquid</v>
      </c>
      <c r="B217" s="95"/>
      <c r="C217" s="95"/>
      <c r="D217" s="95"/>
      <c r="E217" s="96"/>
      <c r="F217" s="96"/>
      <c r="G217" s="97"/>
      <c r="H217" s="98">
        <f t="shared" si="24"/>
        <v>0</v>
      </c>
      <c r="I217" s="99"/>
      <c r="J217" s="95" t="s">
        <v>100</v>
      </c>
      <c r="K217" s="100"/>
      <c r="L217" s="100"/>
      <c r="M217" s="98">
        <f t="shared" si="23"/>
        <v>0</v>
      </c>
      <c r="N217" s="98">
        <f t="shared" si="21"/>
        <v>0</v>
      </c>
      <c r="O217" s="98">
        <f t="shared" si="22"/>
        <v>0</v>
      </c>
      <c r="P217" s="101">
        <f t="shared" si="19"/>
        <v>0</v>
      </c>
      <c r="Q217" s="101"/>
      <c r="R217" s="98"/>
      <c r="S217" s="98"/>
      <c r="T217" s="98"/>
      <c r="U217" s="101"/>
      <c r="V217" s="101"/>
      <c r="W217" s="98"/>
      <c r="X217" s="98"/>
      <c r="Y217" s="98"/>
      <c r="Z217" s="98"/>
    </row>
    <row r="218" spans="1:26" ht="15">
      <c r="A218" s="94" t="str">
        <f t="shared" si="20"/>
        <v>Liquid</v>
      </c>
      <c r="B218" s="95"/>
      <c r="C218" s="95"/>
      <c r="D218" s="95"/>
      <c r="E218" s="96"/>
      <c r="F218" s="96"/>
      <c r="G218" s="97"/>
      <c r="H218" s="98">
        <f t="shared" si="24"/>
        <v>0</v>
      </c>
      <c r="I218" s="99"/>
      <c r="J218" s="95" t="s">
        <v>100</v>
      </c>
      <c r="K218" s="100"/>
      <c r="L218" s="100"/>
      <c r="M218" s="98">
        <f t="shared" si="23"/>
        <v>0</v>
      </c>
      <c r="N218" s="98">
        <f t="shared" si="21"/>
        <v>0</v>
      </c>
      <c r="O218" s="98">
        <f t="shared" si="22"/>
        <v>0</v>
      </c>
      <c r="P218" s="101">
        <f t="shared" si="19"/>
        <v>0</v>
      </c>
      <c r="Q218" s="101"/>
      <c r="R218" s="98"/>
      <c r="S218" s="98"/>
      <c r="T218" s="98"/>
      <c r="U218" s="101"/>
      <c r="V218" s="101"/>
      <c r="W218" s="98"/>
      <c r="X218" s="98"/>
      <c r="Y218" s="98"/>
      <c r="Z218" s="98"/>
    </row>
    <row r="219" spans="1:26" ht="15">
      <c r="A219" s="94" t="str">
        <f t="shared" si="20"/>
        <v>Liquid</v>
      </c>
      <c r="B219" s="95"/>
      <c r="C219" s="95"/>
      <c r="D219" s="95"/>
      <c r="E219" s="96"/>
      <c r="F219" s="96"/>
      <c r="G219" s="97"/>
      <c r="H219" s="98">
        <f t="shared" si="24"/>
        <v>0</v>
      </c>
      <c r="I219" s="99"/>
      <c r="J219" s="95" t="s">
        <v>100</v>
      </c>
      <c r="K219" s="100"/>
      <c r="L219" s="100"/>
      <c r="M219" s="98">
        <f t="shared" si="23"/>
        <v>0</v>
      </c>
      <c r="N219" s="98">
        <f t="shared" si="21"/>
        <v>0</v>
      </c>
      <c r="O219" s="98">
        <f t="shared" si="22"/>
        <v>0</v>
      </c>
      <c r="P219" s="101">
        <f t="shared" si="19"/>
        <v>0</v>
      </c>
      <c r="Q219" s="101"/>
      <c r="R219" s="98"/>
      <c r="S219" s="98"/>
      <c r="T219" s="98"/>
      <c r="U219" s="101"/>
      <c r="V219" s="101"/>
      <c r="W219" s="98"/>
      <c r="X219" s="98"/>
      <c r="Y219" s="98"/>
      <c r="Z219" s="98"/>
    </row>
    <row r="220" spans="1:26" ht="15">
      <c r="A220" s="94" t="str">
        <f t="shared" si="20"/>
        <v>Liquid</v>
      </c>
      <c r="B220" s="95"/>
      <c r="C220" s="95"/>
      <c r="D220" s="95"/>
      <c r="E220" s="96"/>
      <c r="F220" s="96"/>
      <c r="G220" s="97"/>
      <c r="H220" s="98">
        <f t="shared" si="24"/>
        <v>0</v>
      </c>
      <c r="I220" s="99"/>
      <c r="J220" s="95" t="s">
        <v>100</v>
      </c>
      <c r="K220" s="100"/>
      <c r="L220" s="100"/>
      <c r="M220" s="98">
        <f t="shared" si="23"/>
        <v>0</v>
      </c>
      <c r="N220" s="98">
        <f t="shared" si="21"/>
        <v>0</v>
      </c>
      <c r="O220" s="98">
        <f t="shared" si="22"/>
        <v>0</v>
      </c>
      <c r="P220" s="101">
        <f t="shared" si="19"/>
        <v>0</v>
      </c>
      <c r="Q220" s="101"/>
      <c r="R220" s="98"/>
      <c r="S220" s="98"/>
      <c r="T220" s="98"/>
      <c r="U220" s="101"/>
      <c r="V220" s="101"/>
      <c r="W220" s="98"/>
      <c r="X220" s="98"/>
      <c r="Y220" s="98"/>
      <c r="Z220" s="98"/>
    </row>
    <row r="221" spans="1:26" ht="15">
      <c r="A221" s="94" t="str">
        <f t="shared" si="20"/>
        <v>Liquid</v>
      </c>
      <c r="B221" s="95"/>
      <c r="C221" s="95"/>
      <c r="D221" s="95"/>
      <c r="E221" s="96"/>
      <c r="F221" s="96"/>
      <c r="G221" s="97"/>
      <c r="H221" s="98">
        <f t="shared" si="24"/>
        <v>0</v>
      </c>
      <c r="I221" s="99"/>
      <c r="J221" s="95" t="s">
        <v>100</v>
      </c>
      <c r="K221" s="100"/>
      <c r="L221" s="100"/>
      <c r="M221" s="98">
        <f t="shared" si="23"/>
        <v>0</v>
      </c>
      <c r="N221" s="98">
        <f t="shared" si="21"/>
        <v>0</v>
      </c>
      <c r="O221" s="98">
        <f t="shared" si="22"/>
        <v>0</v>
      </c>
      <c r="P221" s="101">
        <f t="shared" si="19"/>
        <v>0</v>
      </c>
      <c r="Q221" s="101"/>
      <c r="R221" s="98"/>
      <c r="S221" s="98"/>
      <c r="T221" s="98"/>
      <c r="U221" s="101"/>
      <c r="V221" s="101"/>
      <c r="W221" s="98"/>
      <c r="X221" s="98"/>
      <c r="Y221" s="98"/>
      <c r="Z221" s="98"/>
    </row>
    <row r="222" spans="1:26" ht="15">
      <c r="A222" s="94" t="str">
        <f t="shared" si="20"/>
        <v>Liquid</v>
      </c>
      <c r="B222" s="95"/>
      <c r="C222" s="95"/>
      <c r="D222" s="95"/>
      <c r="E222" s="96"/>
      <c r="F222" s="96"/>
      <c r="G222" s="97"/>
      <c r="H222" s="98">
        <f t="shared" si="24"/>
        <v>0</v>
      </c>
      <c r="I222" s="99"/>
      <c r="J222" s="95" t="s">
        <v>100</v>
      </c>
      <c r="K222" s="100"/>
      <c r="L222" s="100"/>
      <c r="M222" s="98">
        <f t="shared" si="23"/>
        <v>0</v>
      </c>
      <c r="N222" s="98">
        <f t="shared" si="21"/>
        <v>0</v>
      </c>
      <c r="O222" s="98">
        <f t="shared" si="22"/>
        <v>0</v>
      </c>
      <c r="P222" s="101">
        <f t="shared" si="19"/>
        <v>0</v>
      </c>
      <c r="Q222" s="101"/>
      <c r="R222" s="98"/>
      <c r="S222" s="98"/>
      <c r="T222" s="98"/>
      <c r="U222" s="101"/>
      <c r="V222" s="101"/>
      <c r="W222" s="98"/>
      <c r="X222" s="98"/>
      <c r="Y222" s="98"/>
      <c r="Z222" s="98"/>
    </row>
    <row r="223" spans="1:26" ht="15">
      <c r="A223" s="94" t="str">
        <f t="shared" si="20"/>
        <v>Liquid</v>
      </c>
      <c r="B223" s="95"/>
      <c r="C223" s="95"/>
      <c r="D223" s="95"/>
      <c r="E223" s="96"/>
      <c r="F223" s="96"/>
      <c r="G223" s="97"/>
      <c r="H223" s="98">
        <f t="shared" si="24"/>
        <v>0</v>
      </c>
      <c r="I223" s="99"/>
      <c r="J223" s="95" t="s">
        <v>100</v>
      </c>
      <c r="K223" s="100"/>
      <c r="L223" s="100"/>
      <c r="M223" s="98">
        <f t="shared" si="23"/>
        <v>0</v>
      </c>
      <c r="N223" s="98">
        <f t="shared" si="21"/>
        <v>0</v>
      </c>
      <c r="O223" s="98">
        <f t="shared" si="22"/>
        <v>0</v>
      </c>
      <c r="P223" s="101">
        <f t="shared" si="19"/>
        <v>0</v>
      </c>
      <c r="Q223" s="101"/>
      <c r="R223" s="98"/>
      <c r="S223" s="98"/>
      <c r="T223" s="98"/>
      <c r="U223" s="101"/>
      <c r="V223" s="101"/>
      <c r="W223" s="98"/>
      <c r="X223" s="98"/>
      <c r="Y223" s="98"/>
      <c r="Z223" s="98"/>
    </row>
    <row r="224" spans="1:26" ht="15">
      <c r="A224" s="94" t="str">
        <f t="shared" si="20"/>
        <v>Liquid</v>
      </c>
      <c r="B224" s="95"/>
      <c r="C224" s="95"/>
      <c r="D224" s="95"/>
      <c r="E224" s="96"/>
      <c r="F224" s="96"/>
      <c r="G224" s="97"/>
      <c r="H224" s="98">
        <f t="shared" si="24"/>
        <v>0</v>
      </c>
      <c r="I224" s="99"/>
      <c r="J224" s="95" t="s">
        <v>100</v>
      </c>
      <c r="K224" s="100"/>
      <c r="L224" s="100"/>
      <c r="M224" s="98">
        <f t="shared" si="23"/>
        <v>0</v>
      </c>
      <c r="N224" s="98">
        <f t="shared" si="21"/>
        <v>0</v>
      </c>
      <c r="O224" s="98">
        <f t="shared" si="22"/>
        <v>0</v>
      </c>
      <c r="P224" s="101">
        <f t="shared" si="19"/>
        <v>0</v>
      </c>
      <c r="Q224" s="101"/>
      <c r="R224" s="98"/>
      <c r="S224" s="98"/>
      <c r="T224" s="98"/>
      <c r="U224" s="101"/>
      <c r="V224" s="101"/>
      <c r="W224" s="98"/>
      <c r="X224" s="98"/>
      <c r="Y224" s="98"/>
      <c r="Z224" s="98"/>
    </row>
    <row r="225" spans="1:26" ht="15">
      <c r="A225" s="94" t="str">
        <f t="shared" si="20"/>
        <v>Liquid</v>
      </c>
      <c r="B225" s="95"/>
      <c r="C225" s="95"/>
      <c r="D225" s="95"/>
      <c r="E225" s="96"/>
      <c r="F225" s="96"/>
      <c r="G225" s="97"/>
      <c r="H225" s="98">
        <f t="shared" si="24"/>
        <v>0</v>
      </c>
      <c r="I225" s="99"/>
      <c r="J225" s="95" t="s">
        <v>100</v>
      </c>
      <c r="K225" s="100"/>
      <c r="L225" s="100"/>
      <c r="M225" s="98">
        <f t="shared" si="23"/>
        <v>0</v>
      </c>
      <c r="N225" s="98">
        <f t="shared" si="21"/>
        <v>0</v>
      </c>
      <c r="O225" s="98">
        <f t="shared" si="22"/>
        <v>0</v>
      </c>
      <c r="P225" s="101">
        <f t="shared" si="19"/>
        <v>0</v>
      </c>
      <c r="Q225" s="101"/>
      <c r="R225" s="98"/>
      <c r="S225" s="98"/>
      <c r="T225" s="98"/>
      <c r="U225" s="101"/>
      <c r="V225" s="101"/>
      <c r="W225" s="98"/>
      <c r="X225" s="98"/>
      <c r="Y225" s="98"/>
      <c r="Z225" s="98"/>
    </row>
    <row r="226" spans="1:26" ht="15">
      <c r="A226" s="94" t="str">
        <f t="shared" si="20"/>
        <v>Liquid</v>
      </c>
      <c r="B226" s="95"/>
      <c r="C226" s="95"/>
      <c r="D226" s="95"/>
      <c r="E226" s="96"/>
      <c r="F226" s="96"/>
      <c r="G226" s="97"/>
      <c r="H226" s="98">
        <f t="shared" si="24"/>
        <v>0</v>
      </c>
      <c r="I226" s="99"/>
      <c r="J226" s="95" t="s">
        <v>100</v>
      </c>
      <c r="K226" s="100"/>
      <c r="L226" s="100"/>
      <c r="M226" s="98">
        <f t="shared" si="23"/>
        <v>0</v>
      </c>
      <c r="N226" s="98">
        <f t="shared" si="21"/>
        <v>0</v>
      </c>
      <c r="O226" s="98">
        <f t="shared" si="22"/>
        <v>0</v>
      </c>
      <c r="P226" s="101">
        <f t="shared" si="19"/>
        <v>0</v>
      </c>
      <c r="Q226" s="101"/>
      <c r="R226" s="98"/>
      <c r="S226" s="98"/>
      <c r="T226" s="98"/>
      <c r="U226" s="101"/>
      <c r="V226" s="101"/>
      <c r="W226" s="98"/>
      <c r="X226" s="98"/>
      <c r="Y226" s="98"/>
      <c r="Z226" s="98"/>
    </row>
    <row r="227" spans="1:26" ht="15">
      <c r="A227" s="94" t="str">
        <f t="shared" si="20"/>
        <v>Liquid</v>
      </c>
      <c r="B227" s="95"/>
      <c r="C227" s="95"/>
      <c r="D227" s="95"/>
      <c r="E227" s="96"/>
      <c r="F227" s="96"/>
      <c r="G227" s="97"/>
      <c r="H227" s="98">
        <f t="shared" si="24"/>
        <v>0</v>
      </c>
      <c r="I227" s="99"/>
      <c r="J227" s="95" t="s">
        <v>100</v>
      </c>
      <c r="K227" s="100"/>
      <c r="L227" s="100"/>
      <c r="M227" s="98">
        <f t="shared" si="23"/>
        <v>0</v>
      </c>
      <c r="N227" s="98">
        <f t="shared" si="21"/>
        <v>0</v>
      </c>
      <c r="O227" s="98">
        <f t="shared" si="22"/>
        <v>0</v>
      </c>
      <c r="P227" s="101">
        <f t="shared" si="19"/>
        <v>0</v>
      </c>
      <c r="Q227" s="101"/>
      <c r="R227" s="98"/>
      <c r="S227" s="98"/>
      <c r="T227" s="98"/>
      <c r="U227" s="101"/>
      <c r="V227" s="101"/>
      <c r="W227" s="98"/>
      <c r="X227" s="98"/>
      <c r="Y227" s="98"/>
      <c r="Z227" s="98"/>
    </row>
    <row r="228" spans="1:26" ht="15">
      <c r="A228" s="94" t="str">
        <f t="shared" si="20"/>
        <v>Liquid</v>
      </c>
      <c r="B228" s="95"/>
      <c r="C228" s="95"/>
      <c r="D228" s="95"/>
      <c r="E228" s="96"/>
      <c r="F228" s="96"/>
      <c r="G228" s="97"/>
      <c r="H228" s="98">
        <f t="shared" si="24"/>
        <v>0</v>
      </c>
      <c r="I228" s="99"/>
      <c r="J228" s="95" t="s">
        <v>100</v>
      </c>
      <c r="K228" s="100"/>
      <c r="L228" s="100"/>
      <c r="M228" s="98">
        <f t="shared" si="23"/>
        <v>0</v>
      </c>
      <c r="N228" s="98">
        <f t="shared" si="21"/>
        <v>0</v>
      </c>
      <c r="O228" s="98">
        <f t="shared" si="22"/>
        <v>0</v>
      </c>
      <c r="P228" s="101">
        <f t="shared" si="19"/>
        <v>0</v>
      </c>
      <c r="Q228" s="101"/>
      <c r="R228" s="98"/>
      <c r="S228" s="98"/>
      <c r="T228" s="98"/>
      <c r="U228" s="101"/>
      <c r="V228" s="101"/>
      <c r="W228" s="98"/>
      <c r="X228" s="98"/>
      <c r="Y228" s="98"/>
      <c r="Z228" s="98"/>
    </row>
    <row r="229" spans="1:26" ht="15">
      <c r="A229" s="94" t="str">
        <f t="shared" si="20"/>
        <v>Liquid</v>
      </c>
      <c r="B229" s="95"/>
      <c r="C229" s="95"/>
      <c r="D229" s="95"/>
      <c r="E229" s="96"/>
      <c r="F229" s="96"/>
      <c r="G229" s="97"/>
      <c r="H229" s="98">
        <f t="shared" si="24"/>
        <v>0</v>
      </c>
      <c r="I229" s="99"/>
      <c r="J229" s="95" t="s">
        <v>100</v>
      </c>
      <c r="K229" s="100"/>
      <c r="L229" s="100"/>
      <c r="M229" s="98">
        <f t="shared" si="23"/>
        <v>0</v>
      </c>
      <c r="N229" s="98">
        <f t="shared" si="21"/>
        <v>0</v>
      </c>
      <c r="O229" s="98">
        <f t="shared" si="22"/>
        <v>0</v>
      </c>
      <c r="P229" s="101">
        <f t="shared" si="19"/>
        <v>0</v>
      </c>
      <c r="Q229" s="101"/>
      <c r="R229" s="98"/>
      <c r="S229" s="98"/>
      <c r="T229" s="98"/>
      <c r="U229" s="101"/>
      <c r="V229" s="101"/>
      <c r="W229" s="98"/>
      <c r="X229" s="98"/>
      <c r="Y229" s="98"/>
      <c r="Z229" s="98"/>
    </row>
    <row r="230" spans="1:26" ht="15">
      <c r="A230" s="94" t="str">
        <f t="shared" si="20"/>
        <v>Liquid</v>
      </c>
      <c r="B230" s="95"/>
      <c r="C230" s="95"/>
      <c r="D230" s="95"/>
      <c r="E230" s="96"/>
      <c r="F230" s="96"/>
      <c r="G230" s="97"/>
      <c r="H230" s="98">
        <f t="shared" si="24"/>
        <v>0</v>
      </c>
      <c r="I230" s="99"/>
      <c r="J230" s="95" t="s">
        <v>100</v>
      </c>
      <c r="K230" s="100"/>
      <c r="L230" s="100"/>
      <c r="M230" s="98">
        <f t="shared" si="23"/>
        <v>0</v>
      </c>
      <c r="N230" s="98">
        <f t="shared" si="21"/>
        <v>0</v>
      </c>
      <c r="O230" s="98">
        <f t="shared" si="22"/>
        <v>0</v>
      </c>
      <c r="P230" s="101">
        <f t="shared" si="19"/>
        <v>0</v>
      </c>
      <c r="Q230" s="101"/>
      <c r="R230" s="98"/>
      <c r="S230" s="98"/>
      <c r="T230" s="98"/>
      <c r="U230" s="101"/>
      <c r="V230" s="101"/>
      <c r="W230" s="98"/>
      <c r="X230" s="98"/>
      <c r="Y230" s="98"/>
      <c r="Z230" s="98"/>
    </row>
    <row r="231" spans="1:26" ht="15">
      <c r="A231" s="94" t="str">
        <f t="shared" si="20"/>
        <v>Liquid</v>
      </c>
      <c r="B231" s="95"/>
      <c r="C231" s="95"/>
      <c r="D231" s="95"/>
      <c r="E231" s="96"/>
      <c r="F231" s="96"/>
      <c r="G231" s="97"/>
      <c r="H231" s="98">
        <f t="shared" si="24"/>
        <v>0</v>
      </c>
      <c r="I231" s="99"/>
      <c r="J231" s="95" t="s">
        <v>100</v>
      </c>
      <c r="K231" s="100"/>
      <c r="L231" s="100"/>
      <c r="M231" s="98">
        <f t="shared" si="23"/>
        <v>0</v>
      </c>
      <c r="N231" s="98">
        <f t="shared" si="21"/>
        <v>0</v>
      </c>
      <c r="O231" s="98">
        <f t="shared" si="22"/>
        <v>0</v>
      </c>
      <c r="P231" s="101">
        <f t="shared" si="19"/>
        <v>0</v>
      </c>
      <c r="Q231" s="101"/>
      <c r="R231" s="98"/>
      <c r="S231" s="98"/>
      <c r="T231" s="98"/>
      <c r="U231" s="101"/>
      <c r="V231" s="101"/>
      <c r="W231" s="98"/>
      <c r="X231" s="98"/>
      <c r="Y231" s="98"/>
      <c r="Z231" s="98"/>
    </row>
    <row r="232" spans="1:26" ht="15">
      <c r="A232" s="94" t="str">
        <f t="shared" si="20"/>
        <v>Liquid</v>
      </c>
      <c r="B232" s="95"/>
      <c r="C232" s="95"/>
      <c r="D232" s="95"/>
      <c r="E232" s="96"/>
      <c r="F232" s="96"/>
      <c r="G232" s="97"/>
      <c r="H232" s="98">
        <f t="shared" si="24"/>
        <v>0</v>
      </c>
      <c r="I232" s="99"/>
      <c r="J232" s="95" t="s">
        <v>100</v>
      </c>
      <c r="K232" s="100"/>
      <c r="L232" s="100"/>
      <c r="M232" s="98">
        <f t="shared" si="23"/>
        <v>0</v>
      </c>
      <c r="N232" s="98">
        <f t="shared" si="21"/>
        <v>0</v>
      </c>
      <c r="O232" s="98">
        <f t="shared" si="22"/>
        <v>0</v>
      </c>
      <c r="P232" s="101">
        <f t="shared" si="19"/>
        <v>0</v>
      </c>
      <c r="Q232" s="101"/>
      <c r="R232" s="98"/>
      <c r="S232" s="98"/>
      <c r="T232" s="98"/>
      <c r="U232" s="101"/>
      <c r="V232" s="101"/>
      <c r="W232" s="98"/>
      <c r="X232" s="98"/>
      <c r="Y232" s="98"/>
      <c r="Z232" s="98"/>
    </row>
    <row r="233" spans="1:26" ht="15">
      <c r="A233" s="94" t="str">
        <f t="shared" si="20"/>
        <v>Liquid</v>
      </c>
      <c r="B233" s="95"/>
      <c r="C233" s="95"/>
      <c r="D233" s="95"/>
      <c r="E233" s="96"/>
      <c r="F233" s="96"/>
      <c r="G233" s="97"/>
      <c r="H233" s="98">
        <f t="shared" si="24"/>
        <v>0</v>
      </c>
      <c r="I233" s="99"/>
      <c r="J233" s="95" t="s">
        <v>100</v>
      </c>
      <c r="K233" s="100"/>
      <c r="L233" s="100"/>
      <c r="M233" s="98">
        <f t="shared" si="23"/>
        <v>0</v>
      </c>
      <c r="N233" s="98">
        <f t="shared" si="21"/>
        <v>0</v>
      </c>
      <c r="O233" s="98">
        <f t="shared" si="22"/>
        <v>0</v>
      </c>
      <c r="P233" s="101">
        <f t="shared" si="19"/>
        <v>0</v>
      </c>
      <c r="Q233" s="101"/>
      <c r="R233" s="98"/>
      <c r="S233" s="98"/>
      <c r="T233" s="98"/>
      <c r="U233" s="101"/>
      <c r="V233" s="101"/>
      <c r="W233" s="98"/>
      <c r="X233" s="98"/>
      <c r="Y233" s="98"/>
      <c r="Z233" s="98"/>
    </row>
    <row r="234" spans="1:26" ht="15">
      <c r="A234" s="94" t="str">
        <f t="shared" si="20"/>
        <v>Liquid</v>
      </c>
      <c r="B234" s="95"/>
      <c r="C234" s="95"/>
      <c r="D234" s="95"/>
      <c r="E234" s="96"/>
      <c r="F234" s="96"/>
      <c r="G234" s="97"/>
      <c r="H234" s="98">
        <f t="shared" si="24"/>
        <v>0</v>
      </c>
      <c r="I234" s="99"/>
      <c r="J234" s="95" t="s">
        <v>100</v>
      </c>
      <c r="K234" s="100"/>
      <c r="L234" s="100"/>
      <c r="M234" s="98">
        <f t="shared" si="23"/>
        <v>0</v>
      </c>
      <c r="N234" s="98">
        <f t="shared" si="21"/>
        <v>0</v>
      </c>
      <c r="O234" s="98">
        <f t="shared" si="22"/>
        <v>0</v>
      </c>
      <c r="P234" s="101">
        <f t="shared" si="19"/>
        <v>0</v>
      </c>
      <c r="Q234" s="101"/>
      <c r="R234" s="98"/>
      <c r="S234" s="98"/>
      <c r="T234" s="98"/>
      <c r="U234" s="101"/>
      <c r="V234" s="101"/>
      <c r="W234" s="98"/>
      <c r="X234" s="98"/>
      <c r="Y234" s="98"/>
      <c r="Z234" s="98"/>
    </row>
    <row r="235" spans="1:26" ht="15">
      <c r="A235" s="94" t="str">
        <f t="shared" si="20"/>
        <v>Liquid</v>
      </c>
      <c r="B235" s="95"/>
      <c r="C235" s="95"/>
      <c r="D235" s="95"/>
      <c r="E235" s="96"/>
      <c r="F235" s="96"/>
      <c r="G235" s="97"/>
      <c r="H235" s="98">
        <f t="shared" si="24"/>
        <v>0</v>
      </c>
      <c r="I235" s="99"/>
      <c r="J235" s="95" t="s">
        <v>100</v>
      </c>
      <c r="K235" s="100"/>
      <c r="L235" s="100"/>
      <c r="M235" s="98">
        <f t="shared" si="23"/>
        <v>0</v>
      </c>
      <c r="N235" s="98">
        <f t="shared" si="21"/>
        <v>0</v>
      </c>
      <c r="O235" s="98">
        <f t="shared" si="22"/>
        <v>0</v>
      </c>
      <c r="P235" s="101">
        <f t="shared" si="19"/>
        <v>0</v>
      </c>
      <c r="Q235" s="101"/>
      <c r="R235" s="98"/>
      <c r="S235" s="98"/>
      <c r="T235" s="98"/>
      <c r="U235" s="101"/>
      <c r="V235" s="101"/>
      <c r="W235" s="98"/>
      <c r="X235" s="98"/>
      <c r="Y235" s="98"/>
      <c r="Z235" s="98"/>
    </row>
    <row r="236" spans="1:26" ht="15">
      <c r="A236" s="94" t="str">
        <f t="shared" si="20"/>
        <v>Liquid</v>
      </c>
      <c r="B236" s="95"/>
      <c r="C236" s="95"/>
      <c r="D236" s="95"/>
      <c r="E236" s="96"/>
      <c r="F236" s="96"/>
      <c r="G236" s="97"/>
      <c r="H236" s="98">
        <f t="shared" si="24"/>
        <v>0</v>
      </c>
      <c r="I236" s="99"/>
      <c r="J236" s="95" t="s">
        <v>100</v>
      </c>
      <c r="K236" s="100"/>
      <c r="L236" s="100"/>
      <c r="M236" s="98">
        <f t="shared" si="23"/>
        <v>0</v>
      </c>
      <c r="N236" s="98">
        <f t="shared" si="21"/>
        <v>0</v>
      </c>
      <c r="O236" s="98">
        <f t="shared" si="22"/>
        <v>0</v>
      </c>
      <c r="P236" s="101">
        <f t="shared" si="19"/>
        <v>0</v>
      </c>
      <c r="Q236" s="101"/>
      <c r="R236" s="98"/>
      <c r="S236" s="98"/>
      <c r="T236" s="98"/>
      <c r="U236" s="101"/>
      <c r="V236" s="101"/>
      <c r="W236" s="98"/>
      <c r="X236" s="98"/>
      <c r="Y236" s="98"/>
      <c r="Z236" s="98"/>
    </row>
    <row r="237" spans="1:26" ht="15">
      <c r="A237" s="94" t="str">
        <f t="shared" si="20"/>
        <v>Liquid</v>
      </c>
      <c r="B237" s="95"/>
      <c r="C237" s="95"/>
      <c r="D237" s="95"/>
      <c r="E237" s="96"/>
      <c r="F237" s="96"/>
      <c r="G237" s="97"/>
      <c r="H237" s="98">
        <f t="shared" si="24"/>
        <v>0</v>
      </c>
      <c r="I237" s="99"/>
      <c r="J237" s="95" t="s">
        <v>100</v>
      </c>
      <c r="K237" s="100"/>
      <c r="L237" s="100"/>
      <c r="M237" s="98">
        <f t="shared" si="23"/>
        <v>0</v>
      </c>
      <c r="N237" s="98">
        <f t="shared" si="21"/>
        <v>0</v>
      </c>
      <c r="O237" s="98">
        <f t="shared" si="22"/>
        <v>0</v>
      </c>
      <c r="P237" s="101">
        <f t="shared" si="19"/>
        <v>0</v>
      </c>
      <c r="Q237" s="101"/>
      <c r="R237" s="98"/>
      <c r="S237" s="98"/>
      <c r="T237" s="98"/>
      <c r="U237" s="101"/>
      <c r="V237" s="101"/>
      <c r="W237" s="98"/>
      <c r="X237" s="98"/>
      <c r="Y237" s="98"/>
      <c r="Z237" s="98"/>
    </row>
    <row r="238" spans="1:26" ht="15">
      <c r="A238" s="94" t="str">
        <f t="shared" si="20"/>
        <v>Liquid</v>
      </c>
      <c r="B238" s="95"/>
      <c r="C238" s="95"/>
      <c r="D238" s="95"/>
      <c r="E238" s="96"/>
      <c r="F238" s="96"/>
      <c r="G238" s="97"/>
      <c r="H238" s="98">
        <f t="shared" si="24"/>
        <v>0</v>
      </c>
      <c r="I238" s="99"/>
      <c r="J238" s="95" t="s">
        <v>100</v>
      </c>
      <c r="K238" s="100"/>
      <c r="L238" s="100"/>
      <c r="M238" s="98">
        <f t="shared" si="23"/>
        <v>0</v>
      </c>
      <c r="N238" s="98">
        <f t="shared" si="21"/>
        <v>0</v>
      </c>
      <c r="O238" s="98">
        <f t="shared" si="22"/>
        <v>0</v>
      </c>
      <c r="P238" s="101">
        <f t="shared" si="19"/>
        <v>0</v>
      </c>
      <c r="Q238" s="101"/>
      <c r="R238" s="98"/>
      <c r="S238" s="98"/>
      <c r="T238" s="98"/>
      <c r="U238" s="101"/>
      <c r="V238" s="101"/>
      <c r="W238" s="98"/>
      <c r="X238" s="98"/>
      <c r="Y238" s="98"/>
      <c r="Z238" s="98"/>
    </row>
    <row r="239" spans="1:26" ht="15">
      <c r="A239" s="94" t="str">
        <f t="shared" si="20"/>
        <v>Liquid</v>
      </c>
      <c r="B239" s="95"/>
      <c r="C239" s="95"/>
      <c r="D239" s="95"/>
      <c r="E239" s="96"/>
      <c r="F239" s="96"/>
      <c r="G239" s="97"/>
      <c r="H239" s="98">
        <f t="shared" si="24"/>
        <v>0</v>
      </c>
      <c r="I239" s="99"/>
      <c r="J239" s="95" t="s">
        <v>100</v>
      </c>
      <c r="K239" s="100"/>
      <c r="L239" s="100"/>
      <c r="M239" s="98">
        <f t="shared" si="23"/>
        <v>0</v>
      </c>
      <c r="N239" s="98">
        <f t="shared" si="21"/>
        <v>0</v>
      </c>
      <c r="O239" s="98">
        <f t="shared" si="22"/>
        <v>0</v>
      </c>
      <c r="P239" s="101">
        <f t="shared" si="19"/>
        <v>0</v>
      </c>
      <c r="Q239" s="101"/>
      <c r="R239" s="98"/>
      <c r="S239" s="98"/>
      <c r="T239" s="98"/>
      <c r="U239" s="101"/>
      <c r="V239" s="101"/>
      <c r="W239" s="98"/>
      <c r="X239" s="98"/>
      <c r="Y239" s="98"/>
      <c r="Z239" s="98"/>
    </row>
    <row r="240" spans="1:26" ht="15">
      <c r="A240" s="94" t="str">
        <f t="shared" si="20"/>
        <v>Liquid</v>
      </c>
      <c r="B240" s="95"/>
      <c r="C240" s="95"/>
      <c r="D240" s="95"/>
      <c r="E240" s="96"/>
      <c r="F240" s="96"/>
      <c r="G240" s="97"/>
      <c r="H240" s="98">
        <f t="shared" si="24"/>
        <v>0</v>
      </c>
      <c r="I240" s="99"/>
      <c r="J240" s="95" t="s">
        <v>100</v>
      </c>
      <c r="K240" s="100"/>
      <c r="L240" s="100"/>
      <c r="M240" s="98">
        <f t="shared" si="23"/>
        <v>0</v>
      </c>
      <c r="N240" s="98">
        <f t="shared" si="21"/>
        <v>0</v>
      </c>
      <c r="O240" s="98">
        <f t="shared" si="22"/>
        <v>0</v>
      </c>
      <c r="P240" s="101">
        <f t="shared" si="19"/>
        <v>0</v>
      </c>
      <c r="Q240" s="101"/>
      <c r="R240" s="98"/>
      <c r="S240" s="98"/>
      <c r="T240" s="98"/>
      <c r="U240" s="101"/>
      <c r="V240" s="101"/>
      <c r="W240" s="98"/>
      <c r="X240" s="98"/>
      <c r="Y240" s="98"/>
      <c r="Z240" s="98"/>
    </row>
    <row r="241" spans="1:26" ht="15">
      <c r="A241" s="94" t="str">
        <f t="shared" si="20"/>
        <v>Liquid</v>
      </c>
      <c r="B241" s="95"/>
      <c r="C241" s="95"/>
      <c r="D241" s="95"/>
      <c r="E241" s="96"/>
      <c r="F241" s="96"/>
      <c r="G241" s="97"/>
      <c r="H241" s="98">
        <f t="shared" si="24"/>
        <v>0</v>
      </c>
      <c r="I241" s="99"/>
      <c r="J241" s="95" t="s">
        <v>100</v>
      </c>
      <c r="K241" s="100"/>
      <c r="L241" s="100"/>
      <c r="M241" s="98">
        <f t="shared" si="23"/>
        <v>0</v>
      </c>
      <c r="N241" s="98">
        <f t="shared" si="21"/>
        <v>0</v>
      </c>
      <c r="O241" s="98">
        <f t="shared" si="22"/>
        <v>0</v>
      </c>
      <c r="P241" s="101">
        <f t="shared" si="19"/>
        <v>0</v>
      </c>
      <c r="Q241" s="101"/>
      <c r="R241" s="98"/>
      <c r="S241" s="98"/>
      <c r="T241" s="98"/>
      <c r="U241" s="101"/>
      <c r="V241" s="101"/>
      <c r="W241" s="98"/>
      <c r="X241" s="98"/>
      <c r="Y241" s="98"/>
      <c r="Z241" s="98"/>
    </row>
    <row r="242" spans="1:26" ht="15">
      <c r="A242" s="94" t="str">
        <f t="shared" si="20"/>
        <v>Liquid</v>
      </c>
      <c r="B242" s="95"/>
      <c r="C242" s="95"/>
      <c r="D242" s="95"/>
      <c r="E242" s="96"/>
      <c r="F242" s="96"/>
      <c r="G242" s="97"/>
      <c r="H242" s="98">
        <f t="shared" si="24"/>
        <v>0</v>
      </c>
      <c r="I242" s="99"/>
      <c r="J242" s="95" t="s">
        <v>100</v>
      </c>
      <c r="K242" s="100"/>
      <c r="L242" s="100"/>
      <c r="M242" s="98">
        <f t="shared" si="23"/>
        <v>0</v>
      </c>
      <c r="N242" s="98">
        <f t="shared" si="21"/>
        <v>0</v>
      </c>
      <c r="O242" s="98">
        <f t="shared" si="22"/>
        <v>0</v>
      </c>
      <c r="P242" s="101">
        <f t="shared" si="19"/>
        <v>0</v>
      </c>
      <c r="Q242" s="101"/>
      <c r="R242" s="98"/>
      <c r="S242" s="98"/>
      <c r="T242" s="98"/>
      <c r="U242" s="101"/>
      <c r="V242" s="101"/>
      <c r="W242" s="98"/>
      <c r="X242" s="98"/>
      <c r="Y242" s="98"/>
      <c r="Z242" s="98"/>
    </row>
    <row r="243" spans="1:26" ht="15">
      <c r="A243" s="94" t="str">
        <f t="shared" si="20"/>
        <v>Liquid</v>
      </c>
      <c r="B243" s="95"/>
      <c r="C243" s="95"/>
      <c r="D243" s="95"/>
      <c r="E243" s="96"/>
      <c r="F243" s="96"/>
      <c r="G243" s="97"/>
      <c r="H243" s="98">
        <f t="shared" si="24"/>
        <v>0</v>
      </c>
      <c r="I243" s="99"/>
      <c r="J243" s="95" t="s">
        <v>100</v>
      </c>
      <c r="K243" s="100"/>
      <c r="L243" s="100"/>
      <c r="M243" s="98">
        <f t="shared" si="23"/>
        <v>0</v>
      </c>
      <c r="N243" s="98">
        <f t="shared" si="21"/>
        <v>0</v>
      </c>
      <c r="O243" s="98">
        <f t="shared" si="22"/>
        <v>0</v>
      </c>
      <c r="P243" s="101">
        <f t="shared" si="19"/>
        <v>0</v>
      </c>
      <c r="Q243" s="101"/>
      <c r="R243" s="98"/>
      <c r="S243" s="98"/>
      <c r="T243" s="98"/>
      <c r="U243" s="101"/>
      <c r="V243" s="101"/>
      <c r="W243" s="98"/>
      <c r="X243" s="98"/>
      <c r="Y243" s="98"/>
      <c r="Z243" s="98"/>
    </row>
    <row r="244" spans="1:26" ht="15">
      <c r="A244" s="94" t="str">
        <f t="shared" si="20"/>
        <v>Liquid</v>
      </c>
      <c r="B244" s="95"/>
      <c r="C244" s="95"/>
      <c r="D244" s="95"/>
      <c r="E244" s="96"/>
      <c r="F244" s="96"/>
      <c r="G244" s="97"/>
      <c r="H244" s="98">
        <f t="shared" si="24"/>
        <v>0</v>
      </c>
      <c r="I244" s="99"/>
      <c r="J244" s="95" t="s">
        <v>100</v>
      </c>
      <c r="K244" s="100"/>
      <c r="L244" s="100"/>
      <c r="M244" s="98">
        <f t="shared" si="23"/>
        <v>0</v>
      </c>
      <c r="N244" s="98">
        <f t="shared" si="21"/>
        <v>0</v>
      </c>
      <c r="O244" s="98">
        <f t="shared" si="22"/>
        <v>0</v>
      </c>
      <c r="P244" s="101">
        <f t="shared" si="19"/>
        <v>0</v>
      </c>
      <c r="Q244" s="101"/>
      <c r="R244" s="98"/>
      <c r="S244" s="98"/>
      <c r="T244" s="98"/>
      <c r="U244" s="101"/>
      <c r="V244" s="101"/>
      <c r="W244" s="98"/>
      <c r="X244" s="98"/>
      <c r="Y244" s="98"/>
      <c r="Z244" s="98"/>
    </row>
    <row r="245" spans="1:26" ht="15">
      <c r="A245" s="94" t="str">
        <f t="shared" si="20"/>
        <v>Liquid</v>
      </c>
      <c r="B245" s="95"/>
      <c r="C245" s="95"/>
      <c r="D245" s="95"/>
      <c r="E245" s="96"/>
      <c r="F245" s="96"/>
      <c r="G245" s="97"/>
      <c r="H245" s="98">
        <f t="shared" si="24"/>
        <v>0</v>
      </c>
      <c r="I245" s="99"/>
      <c r="J245" s="95" t="s">
        <v>100</v>
      </c>
      <c r="K245" s="100"/>
      <c r="L245" s="100"/>
      <c r="M245" s="98">
        <f t="shared" si="23"/>
        <v>0</v>
      </c>
      <c r="N245" s="98">
        <f t="shared" si="21"/>
        <v>0</v>
      </c>
      <c r="O245" s="98">
        <f t="shared" si="22"/>
        <v>0</v>
      </c>
      <c r="P245" s="101">
        <f t="shared" si="19"/>
        <v>0</v>
      </c>
      <c r="Q245" s="101"/>
      <c r="R245" s="98"/>
      <c r="S245" s="98"/>
      <c r="T245" s="98"/>
      <c r="U245" s="101"/>
      <c r="V245" s="101"/>
      <c r="W245" s="98"/>
      <c r="X245" s="98"/>
      <c r="Y245" s="98"/>
      <c r="Z245" s="98"/>
    </row>
    <row r="246" spans="1:26" ht="15">
      <c r="A246" s="94" t="str">
        <f t="shared" si="20"/>
        <v>Liquid</v>
      </c>
      <c r="B246" s="95"/>
      <c r="C246" s="95"/>
      <c r="D246" s="95"/>
      <c r="E246" s="96"/>
      <c r="F246" s="96"/>
      <c r="G246" s="97"/>
      <c r="H246" s="98">
        <f t="shared" si="24"/>
        <v>0</v>
      </c>
      <c r="I246" s="99"/>
      <c r="J246" s="95" t="s">
        <v>100</v>
      </c>
      <c r="K246" s="100"/>
      <c r="L246" s="100"/>
      <c r="M246" s="98">
        <f t="shared" si="23"/>
        <v>0</v>
      </c>
      <c r="N246" s="98">
        <f t="shared" si="21"/>
        <v>0</v>
      </c>
      <c r="O246" s="98">
        <f t="shared" si="22"/>
        <v>0</v>
      </c>
      <c r="P246" s="101">
        <f t="shared" si="19"/>
        <v>0</v>
      </c>
      <c r="Q246" s="101"/>
      <c r="R246" s="98"/>
      <c r="S246" s="98"/>
      <c r="T246" s="98"/>
      <c r="U246" s="101"/>
      <c r="V246" s="101"/>
      <c r="W246" s="98"/>
      <c r="X246" s="98"/>
      <c r="Y246" s="98"/>
      <c r="Z246" s="98"/>
    </row>
    <row r="247" spans="1:26" ht="15">
      <c r="A247" s="94" t="str">
        <f t="shared" si="20"/>
        <v>Liquid</v>
      </c>
      <c r="B247" s="95"/>
      <c r="C247" s="95"/>
      <c r="D247" s="95"/>
      <c r="E247" s="96"/>
      <c r="F247" s="96"/>
      <c r="G247" s="97"/>
      <c r="H247" s="98">
        <f t="shared" si="24"/>
        <v>0</v>
      </c>
      <c r="I247" s="99"/>
      <c r="J247" s="95" t="s">
        <v>100</v>
      </c>
      <c r="K247" s="100"/>
      <c r="L247" s="100"/>
      <c r="M247" s="98">
        <f t="shared" si="23"/>
        <v>0</v>
      </c>
      <c r="N247" s="98">
        <f t="shared" si="21"/>
        <v>0</v>
      </c>
      <c r="O247" s="98">
        <f t="shared" si="22"/>
        <v>0</v>
      </c>
      <c r="P247" s="101">
        <f t="shared" si="19"/>
        <v>0</v>
      </c>
      <c r="Q247" s="101"/>
      <c r="R247" s="98"/>
      <c r="S247" s="98"/>
      <c r="T247" s="98"/>
      <c r="U247" s="101"/>
      <c r="V247" s="101"/>
      <c r="W247" s="98"/>
      <c r="X247" s="98"/>
      <c r="Y247" s="98"/>
      <c r="Z247" s="98"/>
    </row>
    <row r="248" spans="1:26" ht="15">
      <c r="A248" s="94" t="str">
        <f t="shared" si="20"/>
        <v>Liquid</v>
      </c>
      <c r="B248" s="95"/>
      <c r="C248" s="95"/>
      <c r="D248" s="95"/>
      <c r="E248" s="96"/>
      <c r="F248" s="96"/>
      <c r="G248" s="97"/>
      <c r="H248" s="98">
        <f t="shared" si="24"/>
        <v>0</v>
      </c>
      <c r="I248" s="99"/>
      <c r="J248" s="95" t="s">
        <v>100</v>
      </c>
      <c r="K248" s="100"/>
      <c r="L248" s="100"/>
      <c r="M248" s="98">
        <f t="shared" si="23"/>
        <v>0</v>
      </c>
      <c r="N248" s="98">
        <f t="shared" si="21"/>
        <v>0</v>
      </c>
      <c r="O248" s="98">
        <f t="shared" si="22"/>
        <v>0</v>
      </c>
      <c r="P248" s="101">
        <f t="shared" si="19"/>
        <v>0</v>
      </c>
      <c r="Q248" s="101"/>
      <c r="R248" s="98"/>
      <c r="S248" s="98"/>
      <c r="T248" s="98"/>
      <c r="U248" s="101"/>
      <c r="V248" s="101"/>
      <c r="W248" s="98"/>
      <c r="X248" s="98"/>
      <c r="Y248" s="98"/>
      <c r="Z248" s="98"/>
    </row>
    <row r="249" spans="1:26" ht="15">
      <c r="A249" s="94" t="str">
        <f t="shared" si="20"/>
        <v>Liquid</v>
      </c>
      <c r="B249" s="95"/>
      <c r="C249" s="95"/>
      <c r="D249" s="95"/>
      <c r="E249" s="96"/>
      <c r="F249" s="96"/>
      <c r="G249" s="97"/>
      <c r="H249" s="98">
        <f t="shared" si="24"/>
        <v>0</v>
      </c>
      <c r="I249" s="99"/>
      <c r="J249" s="95" t="s">
        <v>100</v>
      </c>
      <c r="K249" s="100"/>
      <c r="L249" s="100"/>
      <c r="M249" s="98">
        <f t="shared" si="23"/>
        <v>0</v>
      </c>
      <c r="N249" s="98">
        <f t="shared" si="21"/>
        <v>0</v>
      </c>
      <c r="O249" s="98">
        <f t="shared" si="22"/>
        <v>0</v>
      </c>
      <c r="P249" s="101">
        <f t="shared" si="19"/>
        <v>0</v>
      </c>
      <c r="Q249" s="101"/>
      <c r="R249" s="98"/>
      <c r="S249" s="98"/>
      <c r="T249" s="98"/>
      <c r="U249" s="101"/>
      <c r="V249" s="101"/>
      <c r="W249" s="98"/>
      <c r="X249" s="98"/>
      <c r="Y249" s="98"/>
      <c r="Z249" s="98"/>
    </row>
    <row r="250" spans="1:26" ht="15">
      <c r="A250" s="94" t="str">
        <f t="shared" si="20"/>
        <v>Liquid</v>
      </c>
      <c r="B250" s="95"/>
      <c r="C250" s="95"/>
      <c r="D250" s="95"/>
      <c r="E250" s="96"/>
      <c r="F250" s="96"/>
      <c r="G250" s="97"/>
      <c r="H250" s="98">
        <f t="shared" si="24"/>
        <v>0</v>
      </c>
      <c r="I250" s="99"/>
      <c r="J250" s="95" t="s">
        <v>100</v>
      </c>
      <c r="K250" s="100"/>
      <c r="L250" s="100"/>
      <c r="M250" s="98">
        <f t="shared" si="23"/>
        <v>0</v>
      </c>
      <c r="N250" s="98">
        <f t="shared" si="21"/>
        <v>0</v>
      </c>
      <c r="O250" s="98">
        <f t="shared" si="22"/>
        <v>0</v>
      </c>
      <c r="P250" s="101">
        <f t="shared" si="19"/>
        <v>0</v>
      </c>
      <c r="Q250" s="101"/>
      <c r="R250" s="98"/>
      <c r="S250" s="98"/>
      <c r="T250" s="98"/>
      <c r="U250" s="101"/>
      <c r="V250" s="101"/>
      <c r="W250" s="98"/>
      <c r="X250" s="98"/>
      <c r="Y250" s="98"/>
      <c r="Z250" s="98"/>
    </row>
    <row r="251" spans="1:26" ht="15">
      <c r="A251" s="94" t="str">
        <f t="shared" si="20"/>
        <v>Liquid</v>
      </c>
      <c r="B251" s="95"/>
      <c r="C251" s="95"/>
      <c r="D251" s="95"/>
      <c r="E251" s="96"/>
      <c r="F251" s="96"/>
      <c r="G251" s="97"/>
      <c r="H251" s="98">
        <f t="shared" si="24"/>
        <v>0</v>
      </c>
      <c r="I251" s="99"/>
      <c r="J251" s="95" t="s">
        <v>100</v>
      </c>
      <c r="K251" s="100"/>
      <c r="L251" s="100"/>
      <c r="M251" s="98">
        <f t="shared" si="23"/>
        <v>0</v>
      </c>
      <c r="N251" s="98">
        <f t="shared" si="21"/>
        <v>0</v>
      </c>
      <c r="O251" s="98">
        <f t="shared" si="22"/>
        <v>0</v>
      </c>
      <c r="P251" s="101">
        <f t="shared" si="19"/>
        <v>0</v>
      </c>
      <c r="Q251" s="101"/>
      <c r="R251" s="98"/>
      <c r="S251" s="98"/>
      <c r="T251" s="98"/>
      <c r="U251" s="101"/>
      <c r="V251" s="101"/>
      <c r="W251" s="98"/>
      <c r="X251" s="98"/>
      <c r="Y251" s="98"/>
      <c r="Z251" s="98"/>
    </row>
    <row r="252" spans="1:26" ht="15">
      <c r="A252" s="94" t="str">
        <f t="shared" si="20"/>
        <v>Liquid</v>
      </c>
      <c r="B252" s="95"/>
      <c r="C252" s="95"/>
      <c r="D252" s="95"/>
      <c r="E252" s="96"/>
      <c r="F252" s="96"/>
      <c r="G252" s="97"/>
      <c r="H252" s="98">
        <f t="shared" si="24"/>
        <v>0</v>
      </c>
      <c r="I252" s="99"/>
      <c r="J252" s="95" t="s">
        <v>100</v>
      </c>
      <c r="K252" s="100"/>
      <c r="L252" s="100"/>
      <c r="M252" s="98">
        <f t="shared" si="23"/>
        <v>0</v>
      </c>
      <c r="N252" s="98">
        <f t="shared" si="21"/>
        <v>0</v>
      </c>
      <c r="O252" s="98">
        <f t="shared" si="22"/>
        <v>0</v>
      </c>
      <c r="P252" s="101">
        <f t="shared" si="19"/>
        <v>0</v>
      </c>
      <c r="Q252" s="101"/>
      <c r="R252" s="98"/>
      <c r="S252" s="98"/>
      <c r="T252" s="98"/>
      <c r="U252" s="101"/>
      <c r="V252" s="101"/>
      <c r="W252" s="98"/>
      <c r="X252" s="98"/>
      <c r="Y252" s="98"/>
      <c r="Z252" s="98"/>
    </row>
    <row r="253" spans="1:26" ht="15">
      <c r="A253" s="94" t="str">
        <f t="shared" si="20"/>
        <v>Liquid</v>
      </c>
      <c r="B253" s="95"/>
      <c r="C253" s="95"/>
      <c r="D253" s="95"/>
      <c r="E253" s="96"/>
      <c r="F253" s="96"/>
      <c r="G253" s="97"/>
      <c r="H253" s="98">
        <f t="shared" si="24"/>
        <v>0</v>
      </c>
      <c r="I253" s="99"/>
      <c r="J253" s="95" t="s">
        <v>100</v>
      </c>
      <c r="K253" s="100"/>
      <c r="L253" s="100"/>
      <c r="M253" s="98">
        <f t="shared" si="23"/>
        <v>0</v>
      </c>
      <c r="N253" s="98">
        <f t="shared" si="21"/>
        <v>0</v>
      </c>
      <c r="O253" s="98">
        <f t="shared" si="22"/>
        <v>0</v>
      </c>
      <c r="P253" s="101">
        <f t="shared" si="19"/>
        <v>0</v>
      </c>
      <c r="Q253" s="101"/>
      <c r="R253" s="98"/>
      <c r="S253" s="98"/>
      <c r="T253" s="98"/>
      <c r="U253" s="101"/>
      <c r="V253" s="101"/>
      <c r="W253" s="98"/>
      <c r="X253" s="98"/>
      <c r="Y253" s="98"/>
      <c r="Z253" s="98"/>
    </row>
    <row r="254" spans="1:26" ht="15">
      <c r="A254" s="94" t="str">
        <f t="shared" si="20"/>
        <v>Liquid</v>
      </c>
      <c r="B254" s="95"/>
      <c r="C254" s="95"/>
      <c r="D254" s="95"/>
      <c r="E254" s="96"/>
      <c r="F254" s="96"/>
      <c r="G254" s="97"/>
      <c r="H254" s="98">
        <f t="shared" si="24"/>
        <v>0</v>
      </c>
      <c r="I254" s="99"/>
      <c r="J254" s="95" t="s">
        <v>100</v>
      </c>
      <c r="K254" s="100"/>
      <c r="L254" s="100"/>
      <c r="M254" s="98">
        <f t="shared" si="23"/>
        <v>0</v>
      </c>
      <c r="N254" s="98">
        <f t="shared" si="21"/>
        <v>0</v>
      </c>
      <c r="O254" s="98">
        <f t="shared" si="22"/>
        <v>0</v>
      </c>
      <c r="P254" s="101">
        <f t="shared" si="19"/>
        <v>0</v>
      </c>
      <c r="Q254" s="101"/>
      <c r="R254" s="98"/>
      <c r="S254" s="98"/>
      <c r="T254" s="98"/>
      <c r="U254" s="101"/>
      <c r="V254" s="101"/>
      <c r="W254" s="98"/>
      <c r="X254" s="98"/>
      <c r="Y254" s="98"/>
      <c r="Z254" s="98"/>
    </row>
    <row r="255" spans="1:26" ht="15">
      <c r="A255" s="94" t="str">
        <f t="shared" si="20"/>
        <v>Liquid</v>
      </c>
      <c r="B255" s="95"/>
      <c r="C255" s="95"/>
      <c r="D255" s="95"/>
      <c r="E255" s="96"/>
      <c r="F255" s="96"/>
      <c r="G255" s="97"/>
      <c r="H255" s="98">
        <f t="shared" si="24"/>
        <v>0</v>
      </c>
      <c r="I255" s="99"/>
      <c r="J255" s="95" t="s">
        <v>100</v>
      </c>
      <c r="K255" s="100"/>
      <c r="L255" s="100"/>
      <c r="M255" s="98">
        <f t="shared" si="23"/>
        <v>0</v>
      </c>
      <c r="N255" s="98">
        <f t="shared" si="21"/>
        <v>0</v>
      </c>
      <c r="O255" s="98">
        <f t="shared" si="22"/>
        <v>0</v>
      </c>
      <c r="P255" s="101">
        <f t="shared" si="19"/>
        <v>0</v>
      </c>
      <c r="Q255" s="101"/>
      <c r="R255" s="98"/>
      <c r="S255" s="98"/>
      <c r="T255" s="98"/>
      <c r="U255" s="101"/>
      <c r="V255" s="101"/>
      <c r="W255" s="98"/>
      <c r="X255" s="98"/>
      <c r="Y255" s="98"/>
      <c r="Z255" s="98"/>
    </row>
    <row r="256" spans="1:26" ht="15">
      <c r="A256" s="94" t="str">
        <f t="shared" si="20"/>
        <v>Liquid</v>
      </c>
      <c r="B256" s="95"/>
      <c r="C256" s="95"/>
      <c r="D256" s="95"/>
      <c r="E256" s="96"/>
      <c r="F256" s="96"/>
      <c r="G256" s="97"/>
      <c r="H256" s="98">
        <f t="shared" si="24"/>
        <v>0</v>
      </c>
      <c r="I256" s="99"/>
      <c r="J256" s="95" t="s">
        <v>100</v>
      </c>
      <c r="K256" s="100"/>
      <c r="L256" s="100"/>
      <c r="M256" s="98">
        <f t="shared" si="23"/>
        <v>0</v>
      </c>
      <c r="N256" s="98">
        <f t="shared" si="21"/>
        <v>0</v>
      </c>
      <c r="O256" s="98">
        <f t="shared" si="22"/>
        <v>0</v>
      </c>
      <c r="P256" s="101">
        <f t="shared" si="19"/>
        <v>0</v>
      </c>
      <c r="Q256" s="101"/>
      <c r="R256" s="98"/>
      <c r="S256" s="98"/>
      <c r="T256" s="98"/>
      <c r="U256" s="101"/>
      <c r="V256" s="101"/>
      <c r="W256" s="98"/>
      <c r="X256" s="98"/>
      <c r="Y256" s="98"/>
      <c r="Z256" s="98"/>
    </row>
    <row r="257" spans="1:26" ht="15">
      <c r="A257" s="94" t="str">
        <f t="shared" si="20"/>
        <v>Liquid</v>
      </c>
      <c r="B257" s="95"/>
      <c r="C257" s="95"/>
      <c r="D257" s="95"/>
      <c r="E257" s="96"/>
      <c r="F257" s="96"/>
      <c r="G257" s="97"/>
      <c r="H257" s="98">
        <f t="shared" si="24"/>
        <v>0</v>
      </c>
      <c r="I257" s="99"/>
      <c r="J257" s="95" t="s">
        <v>100</v>
      </c>
      <c r="K257" s="100"/>
      <c r="L257" s="100"/>
      <c r="M257" s="98">
        <f t="shared" si="23"/>
        <v>0</v>
      </c>
      <c r="N257" s="98">
        <f t="shared" si="21"/>
        <v>0</v>
      </c>
      <c r="O257" s="98">
        <f t="shared" si="22"/>
        <v>0</v>
      </c>
      <c r="P257" s="101">
        <f t="shared" si="19"/>
        <v>0</v>
      </c>
      <c r="Q257" s="101"/>
      <c r="R257" s="98"/>
      <c r="S257" s="98"/>
      <c r="T257" s="98"/>
      <c r="U257" s="101"/>
      <c r="V257" s="101"/>
      <c r="W257" s="98"/>
      <c r="X257" s="98"/>
      <c r="Y257" s="98"/>
      <c r="Z257" s="98"/>
    </row>
    <row r="258" spans="1:26" ht="15">
      <c r="A258" s="94" t="str">
        <f t="shared" si="20"/>
        <v>Liquid</v>
      </c>
      <c r="B258" s="95"/>
      <c r="C258" s="95"/>
      <c r="D258" s="95"/>
      <c r="E258" s="96"/>
      <c r="F258" s="96"/>
      <c r="G258" s="97"/>
      <c r="H258" s="98">
        <f t="shared" si="24"/>
        <v>0</v>
      </c>
      <c r="I258" s="99"/>
      <c r="J258" s="95" t="s">
        <v>100</v>
      </c>
      <c r="K258" s="100"/>
      <c r="L258" s="100"/>
      <c r="M258" s="98">
        <f t="shared" si="23"/>
        <v>0</v>
      </c>
      <c r="N258" s="98">
        <f t="shared" si="21"/>
        <v>0</v>
      </c>
      <c r="O258" s="98">
        <f t="shared" si="22"/>
        <v>0</v>
      </c>
      <c r="P258" s="101">
        <f aca="true" t="shared" si="25" ref="P258:P321">+O258-G258</f>
        <v>0</v>
      </c>
      <c r="Q258" s="101"/>
      <c r="R258" s="98"/>
      <c r="S258" s="98"/>
      <c r="T258" s="98"/>
      <c r="U258" s="101"/>
      <c r="V258" s="101"/>
      <c r="W258" s="98"/>
      <c r="X258" s="98"/>
      <c r="Y258" s="98"/>
      <c r="Z258" s="98"/>
    </row>
    <row r="259" spans="1:26" ht="15">
      <c r="A259" s="94" t="str">
        <f aca="true" t="shared" si="26" ref="A259:A322">+TRIM(B259)&amp;TRIM(D259)&amp;TRIM(J259)</f>
        <v>Liquid</v>
      </c>
      <c r="B259" s="95"/>
      <c r="C259" s="95"/>
      <c r="D259" s="95"/>
      <c r="E259" s="96"/>
      <c r="F259" s="96"/>
      <c r="G259" s="97"/>
      <c r="H259" s="98">
        <f t="shared" si="24"/>
        <v>0</v>
      </c>
      <c r="I259" s="99"/>
      <c r="J259" s="95" t="s">
        <v>100</v>
      </c>
      <c r="K259" s="100"/>
      <c r="L259" s="100"/>
      <c r="M259" s="98">
        <f t="shared" si="23"/>
        <v>0</v>
      </c>
      <c r="N259" s="98">
        <f aca="true" t="shared" si="27" ref="N259:N322">+M259*$O$1/$Q$1</f>
        <v>0</v>
      </c>
      <c r="O259" s="98">
        <f aca="true" t="shared" si="28" ref="O259:O322">+M259-N259</f>
        <v>0</v>
      </c>
      <c r="P259" s="101">
        <f t="shared" si="25"/>
        <v>0</v>
      </c>
      <c r="Q259" s="101"/>
      <c r="R259" s="98"/>
      <c r="S259" s="98"/>
      <c r="T259" s="98"/>
      <c r="U259" s="101"/>
      <c r="V259" s="101"/>
      <c r="W259" s="98"/>
      <c r="X259" s="98"/>
      <c r="Y259" s="98"/>
      <c r="Z259" s="98"/>
    </row>
    <row r="260" spans="1:26" ht="15">
      <c r="A260" s="94" t="str">
        <f t="shared" si="26"/>
        <v>Liquid</v>
      </c>
      <c r="B260" s="95"/>
      <c r="C260" s="95"/>
      <c r="D260" s="95"/>
      <c r="E260" s="96"/>
      <c r="F260" s="96"/>
      <c r="G260" s="97"/>
      <c r="H260" s="98">
        <f t="shared" si="24"/>
        <v>0</v>
      </c>
      <c r="I260" s="99"/>
      <c r="J260" s="95" t="s">
        <v>100</v>
      </c>
      <c r="K260" s="100"/>
      <c r="L260" s="100"/>
      <c r="M260" s="98">
        <f aca="true" t="shared" si="29" ref="M260:M323">+$Q$1*G260/$N$1</f>
        <v>0</v>
      </c>
      <c r="N260" s="98">
        <f t="shared" si="27"/>
        <v>0</v>
      </c>
      <c r="O260" s="98">
        <f t="shared" si="28"/>
        <v>0</v>
      </c>
      <c r="P260" s="101">
        <f t="shared" si="25"/>
        <v>0</v>
      </c>
      <c r="Q260" s="101"/>
      <c r="R260" s="98"/>
      <c r="S260" s="98"/>
      <c r="T260" s="98"/>
      <c r="U260" s="101"/>
      <c r="V260" s="101"/>
      <c r="W260" s="98"/>
      <c r="X260" s="98"/>
      <c r="Y260" s="98"/>
      <c r="Z260" s="98"/>
    </row>
    <row r="261" spans="1:26" ht="15">
      <c r="A261" s="94" t="str">
        <f t="shared" si="26"/>
        <v>Liquid</v>
      </c>
      <c r="B261" s="95"/>
      <c r="C261" s="95"/>
      <c r="D261" s="95"/>
      <c r="E261" s="96"/>
      <c r="F261" s="96"/>
      <c r="G261" s="97"/>
      <c r="H261" s="98">
        <f t="shared" si="24"/>
        <v>0</v>
      </c>
      <c r="I261" s="99"/>
      <c r="J261" s="95" t="s">
        <v>100</v>
      </c>
      <c r="K261" s="100"/>
      <c r="L261" s="100"/>
      <c r="M261" s="98">
        <f t="shared" si="29"/>
        <v>0</v>
      </c>
      <c r="N261" s="98">
        <f t="shared" si="27"/>
        <v>0</v>
      </c>
      <c r="O261" s="98">
        <f t="shared" si="28"/>
        <v>0</v>
      </c>
      <c r="P261" s="101">
        <f t="shared" si="25"/>
        <v>0</v>
      </c>
      <c r="Q261" s="101"/>
      <c r="R261" s="98"/>
      <c r="S261" s="98"/>
      <c r="T261" s="98"/>
      <c r="U261" s="101"/>
      <c r="V261" s="101"/>
      <c r="W261" s="98"/>
      <c r="X261" s="98"/>
      <c r="Y261" s="98"/>
      <c r="Z261" s="98"/>
    </row>
    <row r="262" spans="1:26" ht="15">
      <c r="A262" s="94" t="str">
        <f t="shared" si="26"/>
        <v>Liquid</v>
      </c>
      <c r="B262" s="95"/>
      <c r="C262" s="95"/>
      <c r="D262" s="95"/>
      <c r="E262" s="96"/>
      <c r="F262" s="96"/>
      <c r="G262" s="97"/>
      <c r="H262" s="98">
        <f t="shared" si="24"/>
        <v>0</v>
      </c>
      <c r="I262" s="99"/>
      <c r="J262" s="95" t="s">
        <v>100</v>
      </c>
      <c r="K262" s="100"/>
      <c r="L262" s="100"/>
      <c r="M262" s="98">
        <f t="shared" si="29"/>
        <v>0</v>
      </c>
      <c r="N262" s="98">
        <f t="shared" si="27"/>
        <v>0</v>
      </c>
      <c r="O262" s="98">
        <f t="shared" si="28"/>
        <v>0</v>
      </c>
      <c r="P262" s="101">
        <f t="shared" si="25"/>
        <v>0</v>
      </c>
      <c r="Q262" s="101"/>
      <c r="R262" s="98"/>
      <c r="S262" s="98"/>
      <c r="T262" s="98"/>
      <c r="U262" s="101"/>
      <c r="V262" s="101"/>
      <c r="W262" s="98"/>
      <c r="X262" s="98"/>
      <c r="Y262" s="98"/>
      <c r="Z262" s="98"/>
    </row>
    <row r="263" spans="1:26" ht="15">
      <c r="A263" s="94" t="str">
        <f t="shared" si="26"/>
        <v>Liquid</v>
      </c>
      <c r="B263" s="95"/>
      <c r="C263" s="95"/>
      <c r="D263" s="95"/>
      <c r="E263" s="96"/>
      <c r="F263" s="96"/>
      <c r="G263" s="97"/>
      <c r="H263" s="98">
        <f t="shared" si="24"/>
        <v>0</v>
      </c>
      <c r="I263" s="99"/>
      <c r="J263" s="95" t="s">
        <v>100</v>
      </c>
      <c r="K263" s="100"/>
      <c r="L263" s="100"/>
      <c r="M263" s="98">
        <f t="shared" si="29"/>
        <v>0</v>
      </c>
      <c r="N263" s="98">
        <f t="shared" si="27"/>
        <v>0</v>
      </c>
      <c r="O263" s="98">
        <f t="shared" si="28"/>
        <v>0</v>
      </c>
      <c r="P263" s="101">
        <f t="shared" si="25"/>
        <v>0</v>
      </c>
      <c r="Q263" s="101"/>
      <c r="R263" s="98"/>
      <c r="S263" s="98"/>
      <c r="T263" s="98"/>
      <c r="U263" s="101"/>
      <c r="V263" s="101"/>
      <c r="W263" s="98"/>
      <c r="X263" s="98"/>
      <c r="Y263" s="98"/>
      <c r="Z263" s="98"/>
    </row>
    <row r="264" spans="1:26" ht="15">
      <c r="A264" s="94" t="str">
        <f t="shared" si="26"/>
        <v>Liquid</v>
      </c>
      <c r="B264" s="95"/>
      <c r="C264" s="95"/>
      <c r="D264" s="95"/>
      <c r="E264" s="96"/>
      <c r="F264" s="96"/>
      <c r="G264" s="97"/>
      <c r="H264" s="98">
        <f t="shared" si="24"/>
        <v>0</v>
      </c>
      <c r="I264" s="99"/>
      <c r="J264" s="95" t="s">
        <v>100</v>
      </c>
      <c r="K264" s="100"/>
      <c r="L264" s="100"/>
      <c r="M264" s="98">
        <f t="shared" si="29"/>
        <v>0</v>
      </c>
      <c r="N264" s="98">
        <f t="shared" si="27"/>
        <v>0</v>
      </c>
      <c r="O264" s="98">
        <f t="shared" si="28"/>
        <v>0</v>
      </c>
      <c r="P264" s="101">
        <f t="shared" si="25"/>
        <v>0</v>
      </c>
      <c r="Q264" s="101"/>
      <c r="R264" s="98"/>
      <c r="S264" s="98"/>
      <c r="T264" s="98"/>
      <c r="U264" s="101"/>
      <c r="V264" s="101"/>
      <c r="W264" s="98"/>
      <c r="X264" s="98"/>
      <c r="Y264" s="98"/>
      <c r="Z264" s="98"/>
    </row>
    <row r="265" spans="1:26" ht="15">
      <c r="A265" s="94" t="str">
        <f t="shared" si="26"/>
        <v>Liquid</v>
      </c>
      <c r="B265" s="95"/>
      <c r="C265" s="95"/>
      <c r="D265" s="95"/>
      <c r="E265" s="96"/>
      <c r="F265" s="96"/>
      <c r="G265" s="97"/>
      <c r="H265" s="98">
        <f aca="true" t="shared" si="30" ref="H265:H328">+G265/1000*100</f>
        <v>0</v>
      </c>
      <c r="I265" s="99"/>
      <c r="J265" s="95" t="s">
        <v>100</v>
      </c>
      <c r="K265" s="100"/>
      <c r="L265" s="100"/>
      <c r="M265" s="98">
        <f t="shared" si="29"/>
        <v>0</v>
      </c>
      <c r="N265" s="98">
        <f t="shared" si="27"/>
        <v>0</v>
      </c>
      <c r="O265" s="98">
        <f t="shared" si="28"/>
        <v>0</v>
      </c>
      <c r="P265" s="101">
        <f t="shared" si="25"/>
        <v>0</v>
      </c>
      <c r="Q265" s="101"/>
      <c r="R265" s="98"/>
      <c r="S265" s="98"/>
      <c r="T265" s="98"/>
      <c r="U265" s="101"/>
      <c r="V265" s="101"/>
      <c r="W265" s="98"/>
      <c r="X265" s="98"/>
      <c r="Y265" s="98"/>
      <c r="Z265" s="98"/>
    </row>
    <row r="266" spans="1:26" ht="15">
      <c r="A266" s="94" t="str">
        <f t="shared" si="26"/>
        <v>Liquid</v>
      </c>
      <c r="B266" s="95"/>
      <c r="C266" s="95"/>
      <c r="D266" s="95"/>
      <c r="E266" s="96"/>
      <c r="F266" s="96"/>
      <c r="G266" s="97"/>
      <c r="H266" s="98">
        <f t="shared" si="30"/>
        <v>0</v>
      </c>
      <c r="I266" s="99"/>
      <c r="J266" s="95" t="s">
        <v>100</v>
      </c>
      <c r="K266" s="100"/>
      <c r="L266" s="100"/>
      <c r="M266" s="98">
        <f t="shared" si="29"/>
        <v>0</v>
      </c>
      <c r="N266" s="98">
        <f t="shared" si="27"/>
        <v>0</v>
      </c>
      <c r="O266" s="98">
        <f t="shared" si="28"/>
        <v>0</v>
      </c>
      <c r="P266" s="101">
        <f t="shared" si="25"/>
        <v>0</v>
      </c>
      <c r="Q266" s="101"/>
      <c r="R266" s="98"/>
      <c r="S266" s="98"/>
      <c r="T266" s="98"/>
      <c r="U266" s="101"/>
      <c r="V266" s="101"/>
      <c r="W266" s="98"/>
      <c r="X266" s="98"/>
      <c r="Y266" s="98"/>
      <c r="Z266" s="98"/>
    </row>
    <row r="267" spans="1:26" ht="15">
      <c r="A267" s="94" t="str">
        <f t="shared" si="26"/>
        <v>Liquid</v>
      </c>
      <c r="B267" s="95"/>
      <c r="C267" s="95"/>
      <c r="D267" s="95"/>
      <c r="E267" s="96"/>
      <c r="F267" s="96"/>
      <c r="G267" s="97"/>
      <c r="H267" s="98">
        <f t="shared" si="30"/>
        <v>0</v>
      </c>
      <c r="I267" s="99"/>
      <c r="J267" s="95" t="s">
        <v>100</v>
      </c>
      <c r="K267" s="100"/>
      <c r="L267" s="100"/>
      <c r="M267" s="98">
        <f t="shared" si="29"/>
        <v>0</v>
      </c>
      <c r="N267" s="98">
        <f t="shared" si="27"/>
        <v>0</v>
      </c>
      <c r="O267" s="98">
        <f t="shared" si="28"/>
        <v>0</v>
      </c>
      <c r="P267" s="101">
        <f t="shared" si="25"/>
        <v>0</v>
      </c>
      <c r="Q267" s="101"/>
      <c r="R267" s="98"/>
      <c r="S267" s="98"/>
      <c r="T267" s="98"/>
      <c r="U267" s="101"/>
      <c r="V267" s="101"/>
      <c r="W267" s="98"/>
      <c r="X267" s="98"/>
      <c r="Y267" s="98"/>
      <c r="Z267" s="98"/>
    </row>
    <row r="268" spans="1:26" ht="15">
      <c r="A268" s="94" t="str">
        <f t="shared" si="26"/>
        <v>Liquid</v>
      </c>
      <c r="B268" s="95"/>
      <c r="C268" s="95"/>
      <c r="D268" s="95"/>
      <c r="E268" s="96"/>
      <c r="F268" s="96"/>
      <c r="G268" s="97"/>
      <c r="H268" s="98">
        <f t="shared" si="30"/>
        <v>0</v>
      </c>
      <c r="I268" s="99"/>
      <c r="J268" s="95" t="s">
        <v>100</v>
      </c>
      <c r="K268" s="100"/>
      <c r="L268" s="100"/>
      <c r="M268" s="98">
        <f t="shared" si="29"/>
        <v>0</v>
      </c>
      <c r="N268" s="98">
        <f t="shared" si="27"/>
        <v>0</v>
      </c>
      <c r="O268" s="98">
        <f t="shared" si="28"/>
        <v>0</v>
      </c>
      <c r="P268" s="101">
        <f t="shared" si="25"/>
        <v>0</v>
      </c>
      <c r="Q268" s="101"/>
      <c r="R268" s="98"/>
      <c r="S268" s="98"/>
      <c r="T268" s="98"/>
      <c r="U268" s="101"/>
      <c r="V268" s="101"/>
      <c r="W268" s="98"/>
      <c r="X268" s="98"/>
      <c r="Y268" s="98"/>
      <c r="Z268" s="98"/>
    </row>
    <row r="269" spans="1:26" ht="15">
      <c r="A269" s="94" t="str">
        <f t="shared" si="26"/>
        <v>Liquid</v>
      </c>
      <c r="B269" s="95"/>
      <c r="C269" s="95"/>
      <c r="D269" s="95"/>
      <c r="E269" s="96"/>
      <c r="F269" s="96"/>
      <c r="G269" s="97"/>
      <c r="H269" s="98">
        <f t="shared" si="30"/>
        <v>0</v>
      </c>
      <c r="I269" s="99"/>
      <c r="J269" s="95" t="s">
        <v>100</v>
      </c>
      <c r="K269" s="100"/>
      <c r="L269" s="100"/>
      <c r="M269" s="98">
        <f t="shared" si="29"/>
        <v>0</v>
      </c>
      <c r="N269" s="98">
        <f t="shared" si="27"/>
        <v>0</v>
      </c>
      <c r="O269" s="98">
        <f t="shared" si="28"/>
        <v>0</v>
      </c>
      <c r="P269" s="101">
        <f t="shared" si="25"/>
        <v>0</v>
      </c>
      <c r="Q269" s="101"/>
      <c r="R269" s="98"/>
      <c r="S269" s="98"/>
      <c r="T269" s="98"/>
      <c r="U269" s="101"/>
      <c r="V269" s="101"/>
      <c r="W269" s="98"/>
      <c r="X269" s="98"/>
      <c r="Y269" s="98"/>
      <c r="Z269" s="98"/>
    </row>
    <row r="270" spans="1:26" ht="15">
      <c r="A270" s="94" t="str">
        <f t="shared" si="26"/>
        <v>Liquid</v>
      </c>
      <c r="B270" s="95"/>
      <c r="C270" s="95"/>
      <c r="D270" s="95"/>
      <c r="E270" s="96"/>
      <c r="F270" s="96"/>
      <c r="G270" s="97"/>
      <c r="H270" s="98">
        <f t="shared" si="30"/>
        <v>0</v>
      </c>
      <c r="I270" s="99"/>
      <c r="J270" s="95" t="s">
        <v>100</v>
      </c>
      <c r="K270" s="100"/>
      <c r="L270" s="100"/>
      <c r="M270" s="98">
        <f t="shared" si="29"/>
        <v>0</v>
      </c>
      <c r="N270" s="98">
        <f t="shared" si="27"/>
        <v>0</v>
      </c>
      <c r="O270" s="98">
        <f t="shared" si="28"/>
        <v>0</v>
      </c>
      <c r="P270" s="101">
        <f t="shared" si="25"/>
        <v>0</v>
      </c>
      <c r="Q270" s="101"/>
      <c r="R270" s="98"/>
      <c r="S270" s="98"/>
      <c r="T270" s="98"/>
      <c r="U270" s="101"/>
      <c r="V270" s="101"/>
      <c r="W270" s="98"/>
      <c r="X270" s="98"/>
      <c r="Y270" s="98"/>
      <c r="Z270" s="98"/>
    </row>
    <row r="271" spans="1:26" ht="15">
      <c r="A271" s="94" t="str">
        <f t="shared" si="26"/>
        <v>Liquid</v>
      </c>
      <c r="B271" s="95"/>
      <c r="C271" s="95"/>
      <c r="D271" s="95"/>
      <c r="E271" s="96"/>
      <c r="F271" s="96"/>
      <c r="G271" s="97"/>
      <c r="H271" s="98">
        <f t="shared" si="30"/>
        <v>0</v>
      </c>
      <c r="I271" s="99"/>
      <c r="J271" s="95" t="s">
        <v>100</v>
      </c>
      <c r="K271" s="100"/>
      <c r="L271" s="100"/>
      <c r="M271" s="98">
        <f t="shared" si="29"/>
        <v>0</v>
      </c>
      <c r="N271" s="98">
        <f t="shared" si="27"/>
        <v>0</v>
      </c>
      <c r="O271" s="98">
        <f t="shared" si="28"/>
        <v>0</v>
      </c>
      <c r="P271" s="101">
        <f t="shared" si="25"/>
        <v>0</v>
      </c>
      <c r="Q271" s="101"/>
      <c r="R271" s="98"/>
      <c r="S271" s="98"/>
      <c r="T271" s="98"/>
      <c r="U271" s="101"/>
      <c r="V271" s="101"/>
      <c r="W271" s="98"/>
      <c r="X271" s="98"/>
      <c r="Y271" s="98"/>
      <c r="Z271" s="98"/>
    </row>
    <row r="272" spans="1:26" ht="15">
      <c r="A272" s="94" t="str">
        <f t="shared" si="26"/>
        <v>Liquid</v>
      </c>
      <c r="B272" s="95"/>
      <c r="C272" s="95"/>
      <c r="D272" s="95"/>
      <c r="E272" s="96"/>
      <c r="F272" s="96"/>
      <c r="G272" s="97"/>
      <c r="H272" s="98">
        <f t="shared" si="30"/>
        <v>0</v>
      </c>
      <c r="I272" s="99"/>
      <c r="J272" s="95" t="s">
        <v>100</v>
      </c>
      <c r="K272" s="100"/>
      <c r="L272" s="100"/>
      <c r="M272" s="98">
        <f t="shared" si="29"/>
        <v>0</v>
      </c>
      <c r="N272" s="98">
        <f t="shared" si="27"/>
        <v>0</v>
      </c>
      <c r="O272" s="98">
        <f t="shared" si="28"/>
        <v>0</v>
      </c>
      <c r="P272" s="101">
        <f t="shared" si="25"/>
        <v>0</v>
      </c>
      <c r="Q272" s="101"/>
      <c r="R272" s="98"/>
      <c r="S272" s="98"/>
      <c r="T272" s="98"/>
      <c r="U272" s="101"/>
      <c r="V272" s="101"/>
      <c r="W272" s="98"/>
      <c r="X272" s="98"/>
      <c r="Y272" s="98"/>
      <c r="Z272" s="98"/>
    </row>
    <row r="273" spans="1:26" ht="15">
      <c r="A273" s="94" t="str">
        <f t="shared" si="26"/>
        <v>Liquid</v>
      </c>
      <c r="B273" s="95"/>
      <c r="C273" s="95"/>
      <c r="D273" s="95"/>
      <c r="E273" s="96"/>
      <c r="F273" s="96"/>
      <c r="G273" s="97"/>
      <c r="H273" s="98">
        <f t="shared" si="30"/>
        <v>0</v>
      </c>
      <c r="I273" s="99"/>
      <c r="J273" s="95" t="s">
        <v>100</v>
      </c>
      <c r="K273" s="100"/>
      <c r="L273" s="100"/>
      <c r="M273" s="98">
        <f t="shared" si="29"/>
        <v>0</v>
      </c>
      <c r="N273" s="98">
        <f t="shared" si="27"/>
        <v>0</v>
      </c>
      <c r="O273" s="98">
        <f t="shared" si="28"/>
        <v>0</v>
      </c>
      <c r="P273" s="101">
        <f t="shared" si="25"/>
        <v>0</v>
      </c>
      <c r="Q273" s="101"/>
      <c r="R273" s="98"/>
      <c r="S273" s="98"/>
      <c r="T273" s="98"/>
      <c r="U273" s="101"/>
      <c r="V273" s="101"/>
      <c r="W273" s="98"/>
      <c r="X273" s="98"/>
      <c r="Y273" s="98"/>
      <c r="Z273" s="98"/>
    </row>
    <row r="274" spans="1:26" ht="15">
      <c r="A274" s="94" t="str">
        <f t="shared" si="26"/>
        <v>Liquid</v>
      </c>
      <c r="B274" s="95"/>
      <c r="C274" s="95"/>
      <c r="D274" s="95"/>
      <c r="E274" s="96"/>
      <c r="F274" s="96"/>
      <c r="G274" s="97"/>
      <c r="H274" s="98">
        <f t="shared" si="30"/>
        <v>0</v>
      </c>
      <c r="I274" s="99"/>
      <c r="J274" s="95" t="s">
        <v>100</v>
      </c>
      <c r="K274" s="100"/>
      <c r="L274" s="100"/>
      <c r="M274" s="98">
        <f t="shared" si="29"/>
        <v>0</v>
      </c>
      <c r="N274" s="98">
        <f t="shared" si="27"/>
        <v>0</v>
      </c>
      <c r="O274" s="98">
        <f t="shared" si="28"/>
        <v>0</v>
      </c>
      <c r="P274" s="101">
        <f t="shared" si="25"/>
        <v>0</v>
      </c>
      <c r="Q274" s="101"/>
      <c r="R274" s="98"/>
      <c r="S274" s="98"/>
      <c r="T274" s="98"/>
      <c r="U274" s="101"/>
      <c r="V274" s="101"/>
      <c r="W274" s="98"/>
      <c r="X274" s="98"/>
      <c r="Y274" s="98"/>
      <c r="Z274" s="98"/>
    </row>
    <row r="275" spans="1:26" ht="15">
      <c r="A275" s="94" t="str">
        <f t="shared" si="26"/>
        <v>Liquid</v>
      </c>
      <c r="B275" s="95"/>
      <c r="C275" s="95"/>
      <c r="D275" s="95"/>
      <c r="E275" s="96"/>
      <c r="F275" s="96"/>
      <c r="G275" s="97"/>
      <c r="H275" s="98">
        <f t="shared" si="30"/>
        <v>0</v>
      </c>
      <c r="I275" s="99"/>
      <c r="J275" s="95" t="s">
        <v>100</v>
      </c>
      <c r="K275" s="100"/>
      <c r="L275" s="100"/>
      <c r="M275" s="98">
        <f t="shared" si="29"/>
        <v>0</v>
      </c>
      <c r="N275" s="98">
        <f t="shared" si="27"/>
        <v>0</v>
      </c>
      <c r="O275" s="98">
        <f t="shared" si="28"/>
        <v>0</v>
      </c>
      <c r="P275" s="101">
        <f t="shared" si="25"/>
        <v>0</v>
      </c>
      <c r="Q275" s="101"/>
      <c r="R275" s="98"/>
      <c r="S275" s="98"/>
      <c r="T275" s="98"/>
      <c r="U275" s="101"/>
      <c r="V275" s="101"/>
      <c r="W275" s="98"/>
      <c r="X275" s="98"/>
      <c r="Y275" s="98"/>
      <c r="Z275" s="98"/>
    </row>
    <row r="276" spans="1:26" ht="15">
      <c r="A276" s="94" t="str">
        <f t="shared" si="26"/>
        <v>Liquid</v>
      </c>
      <c r="B276" s="95"/>
      <c r="C276" s="95"/>
      <c r="D276" s="95"/>
      <c r="E276" s="96"/>
      <c r="F276" s="96"/>
      <c r="G276" s="97"/>
      <c r="H276" s="98">
        <f t="shared" si="30"/>
        <v>0</v>
      </c>
      <c r="I276" s="99"/>
      <c r="J276" s="95" t="s">
        <v>100</v>
      </c>
      <c r="K276" s="100"/>
      <c r="L276" s="100"/>
      <c r="M276" s="98">
        <f t="shared" si="29"/>
        <v>0</v>
      </c>
      <c r="N276" s="98">
        <f t="shared" si="27"/>
        <v>0</v>
      </c>
      <c r="O276" s="98">
        <f t="shared" si="28"/>
        <v>0</v>
      </c>
      <c r="P276" s="101">
        <f t="shared" si="25"/>
        <v>0</v>
      </c>
      <c r="Q276" s="101"/>
      <c r="R276" s="98"/>
      <c r="S276" s="98"/>
      <c r="T276" s="98"/>
      <c r="U276" s="101"/>
      <c r="V276" s="101"/>
      <c r="W276" s="98"/>
      <c r="X276" s="98"/>
      <c r="Y276" s="98"/>
      <c r="Z276" s="98"/>
    </row>
    <row r="277" spans="1:26" ht="15">
      <c r="A277" s="94" t="str">
        <f t="shared" si="26"/>
        <v>Liquid</v>
      </c>
      <c r="B277" s="95"/>
      <c r="C277" s="95"/>
      <c r="D277" s="95"/>
      <c r="E277" s="96"/>
      <c r="F277" s="96"/>
      <c r="G277" s="97"/>
      <c r="H277" s="98">
        <f t="shared" si="30"/>
        <v>0</v>
      </c>
      <c r="I277" s="99"/>
      <c r="J277" s="95" t="s">
        <v>100</v>
      </c>
      <c r="K277" s="100"/>
      <c r="L277" s="100"/>
      <c r="M277" s="98">
        <f t="shared" si="29"/>
        <v>0</v>
      </c>
      <c r="N277" s="98">
        <f t="shared" si="27"/>
        <v>0</v>
      </c>
      <c r="O277" s="98">
        <f t="shared" si="28"/>
        <v>0</v>
      </c>
      <c r="P277" s="101">
        <f t="shared" si="25"/>
        <v>0</v>
      </c>
      <c r="Q277" s="101"/>
      <c r="R277" s="98"/>
      <c r="S277" s="98"/>
      <c r="T277" s="98"/>
      <c r="U277" s="101"/>
      <c r="V277" s="101"/>
      <c r="W277" s="98"/>
      <c r="X277" s="98"/>
      <c r="Y277" s="98"/>
      <c r="Z277" s="98"/>
    </row>
    <row r="278" spans="1:26" ht="15">
      <c r="A278" s="94" t="str">
        <f t="shared" si="26"/>
        <v>Liquid</v>
      </c>
      <c r="B278" s="95"/>
      <c r="C278" s="95"/>
      <c r="D278" s="95"/>
      <c r="E278" s="96"/>
      <c r="F278" s="96"/>
      <c r="G278" s="97"/>
      <c r="H278" s="98">
        <f t="shared" si="30"/>
        <v>0</v>
      </c>
      <c r="I278" s="99"/>
      <c r="J278" s="95" t="s">
        <v>100</v>
      </c>
      <c r="K278" s="100"/>
      <c r="L278" s="100"/>
      <c r="M278" s="98">
        <f t="shared" si="29"/>
        <v>0</v>
      </c>
      <c r="N278" s="98">
        <f t="shared" si="27"/>
        <v>0</v>
      </c>
      <c r="O278" s="98">
        <f t="shared" si="28"/>
        <v>0</v>
      </c>
      <c r="P278" s="101">
        <f t="shared" si="25"/>
        <v>0</v>
      </c>
      <c r="Q278" s="101"/>
      <c r="R278" s="98"/>
      <c r="S278" s="98"/>
      <c r="T278" s="98"/>
      <c r="U278" s="101"/>
      <c r="V278" s="101"/>
      <c r="W278" s="98"/>
      <c r="X278" s="98"/>
      <c r="Y278" s="98"/>
      <c r="Z278" s="98"/>
    </row>
    <row r="279" spans="1:26" ht="15">
      <c r="A279" s="94" t="str">
        <f t="shared" si="26"/>
        <v>Liquid</v>
      </c>
      <c r="B279" s="95"/>
      <c r="C279" s="95"/>
      <c r="D279" s="95"/>
      <c r="E279" s="96"/>
      <c r="F279" s="96"/>
      <c r="G279" s="97"/>
      <c r="H279" s="98">
        <f t="shared" si="30"/>
        <v>0</v>
      </c>
      <c r="I279" s="99"/>
      <c r="J279" s="95" t="s">
        <v>100</v>
      </c>
      <c r="K279" s="100"/>
      <c r="L279" s="100"/>
      <c r="M279" s="98">
        <f t="shared" si="29"/>
        <v>0</v>
      </c>
      <c r="N279" s="98">
        <f t="shared" si="27"/>
        <v>0</v>
      </c>
      <c r="O279" s="98">
        <f t="shared" si="28"/>
        <v>0</v>
      </c>
      <c r="P279" s="101">
        <f t="shared" si="25"/>
        <v>0</v>
      </c>
      <c r="Q279" s="101"/>
      <c r="R279" s="98"/>
      <c r="S279" s="98"/>
      <c r="T279" s="98"/>
      <c r="U279" s="101"/>
      <c r="V279" s="101"/>
      <c r="W279" s="98"/>
      <c r="X279" s="98"/>
      <c r="Y279" s="98"/>
      <c r="Z279" s="98"/>
    </row>
    <row r="280" spans="1:26" ht="15">
      <c r="A280" s="94" t="str">
        <f t="shared" si="26"/>
        <v>Liquid</v>
      </c>
      <c r="B280" s="95"/>
      <c r="C280" s="95"/>
      <c r="D280" s="95"/>
      <c r="E280" s="96"/>
      <c r="F280" s="96"/>
      <c r="G280" s="97"/>
      <c r="H280" s="98">
        <f t="shared" si="30"/>
        <v>0</v>
      </c>
      <c r="I280" s="99"/>
      <c r="J280" s="95" t="s">
        <v>100</v>
      </c>
      <c r="K280" s="100"/>
      <c r="L280" s="100"/>
      <c r="M280" s="98">
        <f t="shared" si="29"/>
        <v>0</v>
      </c>
      <c r="N280" s="98">
        <f t="shared" si="27"/>
        <v>0</v>
      </c>
      <c r="O280" s="98">
        <f t="shared" si="28"/>
        <v>0</v>
      </c>
      <c r="P280" s="101">
        <f t="shared" si="25"/>
        <v>0</v>
      </c>
      <c r="Q280" s="101"/>
      <c r="R280" s="98"/>
      <c r="S280" s="98"/>
      <c r="T280" s="98"/>
      <c r="U280" s="101"/>
      <c r="V280" s="101"/>
      <c r="W280" s="98"/>
      <c r="X280" s="98"/>
      <c r="Y280" s="98"/>
      <c r="Z280" s="98"/>
    </row>
    <row r="281" spans="1:26" ht="15">
      <c r="A281" s="94" t="str">
        <f t="shared" si="26"/>
        <v>Liquid</v>
      </c>
      <c r="B281" s="95"/>
      <c r="C281" s="95"/>
      <c r="D281" s="95"/>
      <c r="E281" s="96"/>
      <c r="F281" s="96"/>
      <c r="G281" s="97"/>
      <c r="H281" s="98">
        <f t="shared" si="30"/>
        <v>0</v>
      </c>
      <c r="I281" s="99"/>
      <c r="J281" s="95" t="s">
        <v>100</v>
      </c>
      <c r="K281" s="100"/>
      <c r="L281" s="100"/>
      <c r="M281" s="98">
        <f t="shared" si="29"/>
        <v>0</v>
      </c>
      <c r="N281" s="98">
        <f t="shared" si="27"/>
        <v>0</v>
      </c>
      <c r="O281" s="98">
        <f t="shared" si="28"/>
        <v>0</v>
      </c>
      <c r="P281" s="101">
        <f t="shared" si="25"/>
        <v>0</v>
      </c>
      <c r="Q281" s="101"/>
      <c r="R281" s="98"/>
      <c r="S281" s="98"/>
      <c r="T281" s="98"/>
      <c r="U281" s="101"/>
      <c r="V281" s="101"/>
      <c r="W281" s="98"/>
      <c r="X281" s="98"/>
      <c r="Y281" s="98"/>
      <c r="Z281" s="98"/>
    </row>
    <row r="282" spans="1:26" ht="15">
      <c r="A282" s="94" t="str">
        <f t="shared" si="26"/>
        <v>Liquid</v>
      </c>
      <c r="B282" s="95"/>
      <c r="C282" s="95"/>
      <c r="D282" s="95"/>
      <c r="E282" s="96"/>
      <c r="F282" s="96"/>
      <c r="G282" s="97"/>
      <c r="H282" s="98">
        <f t="shared" si="30"/>
        <v>0</v>
      </c>
      <c r="I282" s="99"/>
      <c r="J282" s="95" t="s">
        <v>100</v>
      </c>
      <c r="K282" s="100"/>
      <c r="L282" s="100"/>
      <c r="M282" s="98">
        <f t="shared" si="29"/>
        <v>0</v>
      </c>
      <c r="N282" s="98">
        <f t="shared" si="27"/>
        <v>0</v>
      </c>
      <c r="O282" s="98">
        <f t="shared" si="28"/>
        <v>0</v>
      </c>
      <c r="P282" s="101">
        <f t="shared" si="25"/>
        <v>0</v>
      </c>
      <c r="Q282" s="101"/>
      <c r="R282" s="98"/>
      <c r="S282" s="98"/>
      <c r="T282" s="98"/>
      <c r="U282" s="101"/>
      <c r="V282" s="101"/>
      <c r="W282" s="98"/>
      <c r="X282" s="98"/>
      <c r="Y282" s="98"/>
      <c r="Z282" s="98"/>
    </row>
    <row r="283" spans="1:26" ht="15">
      <c r="A283" s="94" t="str">
        <f t="shared" si="26"/>
        <v>Liquid</v>
      </c>
      <c r="B283" s="95"/>
      <c r="C283" s="95"/>
      <c r="D283" s="95"/>
      <c r="E283" s="96"/>
      <c r="F283" s="96"/>
      <c r="G283" s="97"/>
      <c r="H283" s="98">
        <f t="shared" si="30"/>
        <v>0</v>
      </c>
      <c r="I283" s="99"/>
      <c r="J283" s="95" t="s">
        <v>100</v>
      </c>
      <c r="K283" s="100"/>
      <c r="L283" s="100"/>
      <c r="M283" s="98">
        <f t="shared" si="29"/>
        <v>0</v>
      </c>
      <c r="N283" s="98">
        <f t="shared" si="27"/>
        <v>0</v>
      </c>
      <c r="O283" s="98">
        <f t="shared" si="28"/>
        <v>0</v>
      </c>
      <c r="P283" s="101">
        <f t="shared" si="25"/>
        <v>0</v>
      </c>
      <c r="Q283" s="101"/>
      <c r="R283" s="98"/>
      <c r="S283" s="98"/>
      <c r="T283" s="98"/>
      <c r="U283" s="101"/>
      <c r="V283" s="101"/>
      <c r="W283" s="98"/>
      <c r="X283" s="98"/>
      <c r="Y283" s="98"/>
      <c r="Z283" s="98"/>
    </row>
    <row r="284" spans="1:26" ht="15">
      <c r="A284" s="94" t="str">
        <f t="shared" si="26"/>
        <v>Liquid</v>
      </c>
      <c r="B284" s="95"/>
      <c r="C284" s="95"/>
      <c r="D284" s="95"/>
      <c r="E284" s="96"/>
      <c r="F284" s="96"/>
      <c r="G284" s="97"/>
      <c r="H284" s="98">
        <f t="shared" si="30"/>
        <v>0</v>
      </c>
      <c r="I284" s="99"/>
      <c r="J284" s="95" t="s">
        <v>100</v>
      </c>
      <c r="K284" s="100"/>
      <c r="L284" s="100"/>
      <c r="M284" s="98">
        <f t="shared" si="29"/>
        <v>0</v>
      </c>
      <c r="N284" s="98">
        <f t="shared" si="27"/>
        <v>0</v>
      </c>
      <c r="O284" s="98">
        <f t="shared" si="28"/>
        <v>0</v>
      </c>
      <c r="P284" s="101">
        <f t="shared" si="25"/>
        <v>0</v>
      </c>
      <c r="Q284" s="101"/>
      <c r="R284" s="98"/>
      <c r="S284" s="98"/>
      <c r="T284" s="98"/>
      <c r="U284" s="101"/>
      <c r="V284" s="101"/>
      <c r="W284" s="98"/>
      <c r="X284" s="98"/>
      <c r="Y284" s="98"/>
      <c r="Z284" s="98"/>
    </row>
    <row r="285" spans="1:26" ht="15">
      <c r="A285" s="94" t="str">
        <f t="shared" si="26"/>
        <v>Liquid</v>
      </c>
      <c r="B285" s="95"/>
      <c r="C285" s="95"/>
      <c r="D285" s="95"/>
      <c r="E285" s="96"/>
      <c r="F285" s="96"/>
      <c r="G285" s="97"/>
      <c r="H285" s="98">
        <f t="shared" si="30"/>
        <v>0</v>
      </c>
      <c r="I285" s="99"/>
      <c r="J285" s="95" t="s">
        <v>100</v>
      </c>
      <c r="K285" s="100"/>
      <c r="L285" s="100"/>
      <c r="M285" s="98">
        <f t="shared" si="29"/>
        <v>0</v>
      </c>
      <c r="N285" s="98">
        <f t="shared" si="27"/>
        <v>0</v>
      </c>
      <c r="O285" s="98">
        <f t="shared" si="28"/>
        <v>0</v>
      </c>
      <c r="P285" s="101">
        <f t="shared" si="25"/>
        <v>0</v>
      </c>
      <c r="Q285" s="101"/>
      <c r="R285" s="98"/>
      <c r="S285" s="98"/>
      <c r="T285" s="98"/>
      <c r="U285" s="101"/>
      <c r="V285" s="101"/>
      <c r="W285" s="98"/>
      <c r="X285" s="98"/>
      <c r="Y285" s="98"/>
      <c r="Z285" s="98"/>
    </row>
    <row r="286" spans="1:26" ht="15">
      <c r="A286" s="94" t="str">
        <f t="shared" si="26"/>
        <v>Liquid</v>
      </c>
      <c r="B286" s="95"/>
      <c r="C286" s="95"/>
      <c r="D286" s="95"/>
      <c r="E286" s="96"/>
      <c r="F286" s="96"/>
      <c r="G286" s="97"/>
      <c r="H286" s="98">
        <f t="shared" si="30"/>
        <v>0</v>
      </c>
      <c r="I286" s="99"/>
      <c r="J286" s="95" t="s">
        <v>100</v>
      </c>
      <c r="K286" s="100"/>
      <c r="L286" s="100"/>
      <c r="M286" s="98">
        <f t="shared" si="29"/>
        <v>0</v>
      </c>
      <c r="N286" s="98">
        <f t="shared" si="27"/>
        <v>0</v>
      </c>
      <c r="O286" s="98">
        <f t="shared" si="28"/>
        <v>0</v>
      </c>
      <c r="P286" s="101">
        <f t="shared" si="25"/>
        <v>0</v>
      </c>
      <c r="Q286" s="101"/>
      <c r="R286" s="98"/>
      <c r="S286" s="98"/>
      <c r="T286" s="98"/>
      <c r="U286" s="101"/>
      <c r="V286" s="101"/>
      <c r="W286" s="98"/>
      <c r="X286" s="98"/>
      <c r="Y286" s="98"/>
      <c r="Z286" s="98"/>
    </row>
    <row r="287" spans="1:26" ht="15">
      <c r="A287" s="94" t="str">
        <f t="shared" si="26"/>
        <v>Liquid</v>
      </c>
      <c r="B287" s="95"/>
      <c r="C287" s="95"/>
      <c r="D287" s="95"/>
      <c r="E287" s="96"/>
      <c r="F287" s="96"/>
      <c r="G287" s="97"/>
      <c r="H287" s="98">
        <f t="shared" si="30"/>
        <v>0</v>
      </c>
      <c r="I287" s="99"/>
      <c r="J287" s="95" t="s">
        <v>100</v>
      </c>
      <c r="K287" s="100"/>
      <c r="L287" s="100"/>
      <c r="M287" s="98">
        <f t="shared" si="29"/>
        <v>0</v>
      </c>
      <c r="N287" s="98">
        <f t="shared" si="27"/>
        <v>0</v>
      </c>
      <c r="O287" s="98">
        <f t="shared" si="28"/>
        <v>0</v>
      </c>
      <c r="P287" s="101">
        <f t="shared" si="25"/>
        <v>0</v>
      </c>
      <c r="Q287" s="101"/>
      <c r="R287" s="98"/>
      <c r="S287" s="98"/>
      <c r="T287" s="98"/>
      <c r="U287" s="101"/>
      <c r="V287" s="101"/>
      <c r="W287" s="98"/>
      <c r="X287" s="98"/>
      <c r="Y287" s="98"/>
      <c r="Z287" s="98"/>
    </row>
    <row r="288" spans="1:26" ht="15">
      <c r="A288" s="94" t="str">
        <f t="shared" si="26"/>
        <v>Liquid</v>
      </c>
      <c r="B288" s="95"/>
      <c r="C288" s="95"/>
      <c r="D288" s="95"/>
      <c r="E288" s="96"/>
      <c r="F288" s="96"/>
      <c r="G288" s="97"/>
      <c r="H288" s="98">
        <f t="shared" si="30"/>
        <v>0</v>
      </c>
      <c r="I288" s="99"/>
      <c r="J288" s="95" t="s">
        <v>100</v>
      </c>
      <c r="K288" s="100"/>
      <c r="L288" s="100"/>
      <c r="M288" s="98">
        <f t="shared" si="29"/>
        <v>0</v>
      </c>
      <c r="N288" s="98">
        <f t="shared" si="27"/>
        <v>0</v>
      </c>
      <c r="O288" s="98">
        <f t="shared" si="28"/>
        <v>0</v>
      </c>
      <c r="P288" s="101">
        <f t="shared" si="25"/>
        <v>0</v>
      </c>
      <c r="Q288" s="101"/>
      <c r="R288" s="98"/>
      <c r="S288" s="98"/>
      <c r="T288" s="98"/>
      <c r="U288" s="101"/>
      <c r="V288" s="101"/>
      <c r="W288" s="98"/>
      <c r="X288" s="98"/>
      <c r="Y288" s="98"/>
      <c r="Z288" s="98"/>
    </row>
    <row r="289" spans="1:26" ht="15">
      <c r="A289" s="94" t="str">
        <f t="shared" si="26"/>
        <v>Liquid</v>
      </c>
      <c r="B289" s="95"/>
      <c r="C289" s="95"/>
      <c r="D289" s="95"/>
      <c r="E289" s="96"/>
      <c r="F289" s="96"/>
      <c r="G289" s="97"/>
      <c r="H289" s="98">
        <f t="shared" si="30"/>
        <v>0</v>
      </c>
      <c r="I289" s="99"/>
      <c r="J289" s="95" t="s">
        <v>100</v>
      </c>
      <c r="K289" s="100"/>
      <c r="L289" s="100"/>
      <c r="M289" s="98">
        <f t="shared" si="29"/>
        <v>0</v>
      </c>
      <c r="N289" s="98">
        <f t="shared" si="27"/>
        <v>0</v>
      </c>
      <c r="O289" s="98">
        <f t="shared" si="28"/>
        <v>0</v>
      </c>
      <c r="P289" s="101">
        <f t="shared" si="25"/>
        <v>0</v>
      </c>
      <c r="Q289" s="101"/>
      <c r="R289" s="98"/>
      <c r="S289" s="98"/>
      <c r="T289" s="98"/>
      <c r="U289" s="101"/>
      <c r="V289" s="101"/>
      <c r="W289" s="98"/>
      <c r="X289" s="98"/>
      <c r="Y289" s="98"/>
      <c r="Z289" s="98"/>
    </row>
    <row r="290" spans="1:26" ht="15">
      <c r="A290" s="94" t="str">
        <f t="shared" si="26"/>
        <v>Liquid</v>
      </c>
      <c r="B290" s="95"/>
      <c r="C290" s="95"/>
      <c r="D290" s="95"/>
      <c r="E290" s="96"/>
      <c r="F290" s="96"/>
      <c r="G290" s="97"/>
      <c r="H290" s="98">
        <f t="shared" si="30"/>
        <v>0</v>
      </c>
      <c r="I290" s="99"/>
      <c r="J290" s="95" t="s">
        <v>100</v>
      </c>
      <c r="K290" s="100"/>
      <c r="L290" s="100"/>
      <c r="M290" s="98">
        <f t="shared" si="29"/>
        <v>0</v>
      </c>
      <c r="N290" s="98">
        <f t="shared" si="27"/>
        <v>0</v>
      </c>
      <c r="O290" s="98">
        <f t="shared" si="28"/>
        <v>0</v>
      </c>
      <c r="P290" s="101">
        <f t="shared" si="25"/>
        <v>0</v>
      </c>
      <c r="Q290" s="101"/>
      <c r="R290" s="98"/>
      <c r="S290" s="98"/>
      <c r="T290" s="98"/>
      <c r="U290" s="101"/>
      <c r="V290" s="101"/>
      <c r="W290" s="98"/>
      <c r="X290" s="98"/>
      <c r="Y290" s="98"/>
      <c r="Z290" s="98"/>
    </row>
    <row r="291" spans="1:26" ht="15">
      <c r="A291" s="94" t="str">
        <f t="shared" si="26"/>
        <v>Liquid</v>
      </c>
      <c r="B291" s="95"/>
      <c r="C291" s="95"/>
      <c r="D291" s="95"/>
      <c r="E291" s="96"/>
      <c r="F291" s="96"/>
      <c r="G291" s="97"/>
      <c r="H291" s="98">
        <f t="shared" si="30"/>
        <v>0</v>
      </c>
      <c r="I291" s="99"/>
      <c r="J291" s="95" t="s">
        <v>100</v>
      </c>
      <c r="K291" s="100"/>
      <c r="L291" s="100"/>
      <c r="M291" s="98">
        <f t="shared" si="29"/>
        <v>0</v>
      </c>
      <c r="N291" s="98">
        <f t="shared" si="27"/>
        <v>0</v>
      </c>
      <c r="O291" s="98">
        <f t="shared" si="28"/>
        <v>0</v>
      </c>
      <c r="P291" s="101">
        <f t="shared" si="25"/>
        <v>0</v>
      </c>
      <c r="Q291" s="101"/>
      <c r="R291" s="98"/>
      <c r="S291" s="98"/>
      <c r="T291" s="98"/>
      <c r="U291" s="101"/>
      <c r="V291" s="101"/>
      <c r="W291" s="98"/>
      <c r="X291" s="98"/>
      <c r="Y291" s="98"/>
      <c r="Z291" s="98"/>
    </row>
    <row r="292" spans="1:26" ht="15">
      <c r="A292" s="94" t="str">
        <f t="shared" si="26"/>
        <v>Liquid</v>
      </c>
      <c r="B292" s="95"/>
      <c r="C292" s="95"/>
      <c r="D292" s="95"/>
      <c r="E292" s="96"/>
      <c r="F292" s="96"/>
      <c r="G292" s="97"/>
      <c r="H292" s="98">
        <f t="shared" si="30"/>
        <v>0</v>
      </c>
      <c r="I292" s="99"/>
      <c r="J292" s="95" t="s">
        <v>100</v>
      </c>
      <c r="K292" s="100"/>
      <c r="L292" s="100"/>
      <c r="M292" s="98">
        <f t="shared" si="29"/>
        <v>0</v>
      </c>
      <c r="N292" s="98">
        <f t="shared" si="27"/>
        <v>0</v>
      </c>
      <c r="O292" s="98">
        <f t="shared" si="28"/>
        <v>0</v>
      </c>
      <c r="P292" s="101">
        <f t="shared" si="25"/>
        <v>0</v>
      </c>
      <c r="Q292" s="101"/>
      <c r="R292" s="98"/>
      <c r="S292" s="98"/>
      <c r="T292" s="98"/>
      <c r="U292" s="101"/>
      <c r="V292" s="101"/>
      <c r="W292" s="98"/>
      <c r="X292" s="98"/>
      <c r="Y292" s="98"/>
      <c r="Z292" s="98"/>
    </row>
    <row r="293" spans="1:26" ht="15">
      <c r="A293" s="94" t="str">
        <f t="shared" si="26"/>
        <v>Liquid</v>
      </c>
      <c r="B293" s="95"/>
      <c r="C293" s="95"/>
      <c r="D293" s="95"/>
      <c r="E293" s="96"/>
      <c r="F293" s="96"/>
      <c r="G293" s="97"/>
      <c r="H293" s="98">
        <f t="shared" si="30"/>
        <v>0</v>
      </c>
      <c r="I293" s="99"/>
      <c r="J293" s="95" t="s">
        <v>100</v>
      </c>
      <c r="K293" s="100"/>
      <c r="L293" s="100"/>
      <c r="M293" s="98">
        <f t="shared" si="29"/>
        <v>0</v>
      </c>
      <c r="N293" s="98">
        <f t="shared" si="27"/>
        <v>0</v>
      </c>
      <c r="O293" s="98">
        <f t="shared" si="28"/>
        <v>0</v>
      </c>
      <c r="P293" s="101">
        <f t="shared" si="25"/>
        <v>0</v>
      </c>
      <c r="Q293" s="101"/>
      <c r="R293" s="98"/>
      <c r="S293" s="98"/>
      <c r="T293" s="98"/>
      <c r="U293" s="101"/>
      <c r="V293" s="101"/>
      <c r="W293" s="98"/>
      <c r="X293" s="98"/>
      <c r="Y293" s="98"/>
      <c r="Z293" s="98"/>
    </row>
    <row r="294" spans="1:26" ht="15">
      <c r="A294" s="94" t="str">
        <f t="shared" si="26"/>
        <v>Liquid</v>
      </c>
      <c r="B294" s="95"/>
      <c r="C294" s="95"/>
      <c r="D294" s="95"/>
      <c r="E294" s="96"/>
      <c r="F294" s="96"/>
      <c r="G294" s="97"/>
      <c r="H294" s="98">
        <f t="shared" si="30"/>
        <v>0</v>
      </c>
      <c r="I294" s="99"/>
      <c r="J294" s="95" t="s">
        <v>100</v>
      </c>
      <c r="K294" s="100"/>
      <c r="L294" s="100"/>
      <c r="M294" s="98">
        <f t="shared" si="29"/>
        <v>0</v>
      </c>
      <c r="N294" s="98">
        <f t="shared" si="27"/>
        <v>0</v>
      </c>
      <c r="O294" s="98">
        <f t="shared" si="28"/>
        <v>0</v>
      </c>
      <c r="P294" s="101">
        <f t="shared" si="25"/>
        <v>0</v>
      </c>
      <c r="Q294" s="101"/>
      <c r="R294" s="98"/>
      <c r="S294" s="98"/>
      <c r="T294" s="98"/>
      <c r="U294" s="101"/>
      <c r="V294" s="101"/>
      <c r="W294" s="98"/>
      <c r="X294" s="98"/>
      <c r="Y294" s="98"/>
      <c r="Z294" s="98"/>
    </row>
    <row r="295" spans="1:26" ht="15">
      <c r="A295" s="94" t="str">
        <f t="shared" si="26"/>
        <v>Liquid</v>
      </c>
      <c r="B295" s="95"/>
      <c r="C295" s="95"/>
      <c r="D295" s="95"/>
      <c r="E295" s="96"/>
      <c r="F295" s="96"/>
      <c r="G295" s="97"/>
      <c r="H295" s="98">
        <f t="shared" si="30"/>
        <v>0</v>
      </c>
      <c r="I295" s="99"/>
      <c r="J295" s="95" t="s">
        <v>100</v>
      </c>
      <c r="K295" s="100"/>
      <c r="L295" s="100"/>
      <c r="M295" s="98">
        <f t="shared" si="29"/>
        <v>0</v>
      </c>
      <c r="N295" s="98">
        <f t="shared" si="27"/>
        <v>0</v>
      </c>
      <c r="O295" s="98">
        <f t="shared" si="28"/>
        <v>0</v>
      </c>
      <c r="P295" s="101">
        <f t="shared" si="25"/>
        <v>0</v>
      </c>
      <c r="Q295" s="101"/>
      <c r="R295" s="98"/>
      <c r="S295" s="98"/>
      <c r="T295" s="98"/>
      <c r="U295" s="101"/>
      <c r="V295" s="101"/>
      <c r="W295" s="98"/>
      <c r="X295" s="98"/>
      <c r="Y295" s="98"/>
      <c r="Z295" s="98"/>
    </row>
    <row r="296" spans="1:26" ht="15">
      <c r="A296" s="94" t="str">
        <f t="shared" si="26"/>
        <v>Liquid</v>
      </c>
      <c r="B296" s="95"/>
      <c r="C296" s="95"/>
      <c r="D296" s="95"/>
      <c r="E296" s="96"/>
      <c r="F296" s="96"/>
      <c r="G296" s="97"/>
      <c r="H296" s="98">
        <f t="shared" si="30"/>
        <v>0</v>
      </c>
      <c r="I296" s="99"/>
      <c r="J296" s="95" t="s">
        <v>100</v>
      </c>
      <c r="K296" s="100"/>
      <c r="L296" s="100"/>
      <c r="M296" s="98">
        <f t="shared" si="29"/>
        <v>0</v>
      </c>
      <c r="N296" s="98">
        <f t="shared" si="27"/>
        <v>0</v>
      </c>
      <c r="O296" s="98">
        <f t="shared" si="28"/>
        <v>0</v>
      </c>
      <c r="P296" s="101">
        <f t="shared" si="25"/>
        <v>0</v>
      </c>
      <c r="Q296" s="101"/>
      <c r="R296" s="98"/>
      <c r="S296" s="98"/>
      <c r="T296" s="98"/>
      <c r="U296" s="101"/>
      <c r="V296" s="101"/>
      <c r="W296" s="98"/>
      <c r="X296" s="98"/>
      <c r="Y296" s="98"/>
      <c r="Z296" s="98"/>
    </row>
    <row r="297" spans="1:26" ht="15">
      <c r="A297" s="94" t="str">
        <f t="shared" si="26"/>
        <v>Liquid</v>
      </c>
      <c r="B297" s="95"/>
      <c r="C297" s="95"/>
      <c r="D297" s="95"/>
      <c r="E297" s="96"/>
      <c r="F297" s="96"/>
      <c r="G297" s="97"/>
      <c r="H297" s="98">
        <f t="shared" si="30"/>
        <v>0</v>
      </c>
      <c r="I297" s="99"/>
      <c r="J297" s="95" t="s">
        <v>100</v>
      </c>
      <c r="K297" s="100"/>
      <c r="L297" s="100"/>
      <c r="M297" s="98">
        <f t="shared" si="29"/>
        <v>0</v>
      </c>
      <c r="N297" s="98">
        <f t="shared" si="27"/>
        <v>0</v>
      </c>
      <c r="O297" s="98">
        <f t="shared" si="28"/>
        <v>0</v>
      </c>
      <c r="P297" s="101">
        <f t="shared" si="25"/>
        <v>0</v>
      </c>
      <c r="Q297" s="101"/>
      <c r="R297" s="98"/>
      <c r="S297" s="98"/>
      <c r="T297" s="98"/>
      <c r="U297" s="101"/>
      <c r="V297" s="101"/>
      <c r="W297" s="98"/>
      <c r="X297" s="98"/>
      <c r="Y297" s="98"/>
      <c r="Z297" s="98"/>
    </row>
    <row r="298" spans="1:26" ht="15">
      <c r="A298" s="94" t="str">
        <f t="shared" si="26"/>
        <v>Liquid</v>
      </c>
      <c r="B298" s="95"/>
      <c r="C298" s="95"/>
      <c r="D298" s="95"/>
      <c r="E298" s="96"/>
      <c r="F298" s="96"/>
      <c r="G298" s="97"/>
      <c r="H298" s="98">
        <f t="shared" si="30"/>
        <v>0</v>
      </c>
      <c r="I298" s="99"/>
      <c r="J298" s="95" t="s">
        <v>100</v>
      </c>
      <c r="K298" s="100"/>
      <c r="L298" s="100"/>
      <c r="M298" s="98">
        <f t="shared" si="29"/>
        <v>0</v>
      </c>
      <c r="N298" s="98">
        <f t="shared" si="27"/>
        <v>0</v>
      </c>
      <c r="O298" s="98">
        <f t="shared" si="28"/>
        <v>0</v>
      </c>
      <c r="P298" s="101">
        <f t="shared" si="25"/>
        <v>0</v>
      </c>
      <c r="Q298" s="101"/>
      <c r="R298" s="98"/>
      <c r="S298" s="98"/>
      <c r="T298" s="98"/>
      <c r="U298" s="101"/>
      <c r="V298" s="101"/>
      <c r="W298" s="98"/>
      <c r="X298" s="98"/>
      <c r="Y298" s="98"/>
      <c r="Z298" s="98"/>
    </row>
    <row r="299" spans="1:26" ht="15">
      <c r="A299" s="94" t="str">
        <f t="shared" si="26"/>
        <v>Liquid</v>
      </c>
      <c r="B299" s="95"/>
      <c r="C299" s="95"/>
      <c r="D299" s="95"/>
      <c r="E299" s="96"/>
      <c r="F299" s="96"/>
      <c r="G299" s="97"/>
      <c r="H299" s="98">
        <f t="shared" si="30"/>
        <v>0</v>
      </c>
      <c r="I299" s="99"/>
      <c r="J299" s="95" t="s">
        <v>100</v>
      </c>
      <c r="K299" s="100"/>
      <c r="L299" s="100"/>
      <c r="M299" s="98">
        <f t="shared" si="29"/>
        <v>0</v>
      </c>
      <c r="N299" s="98">
        <f t="shared" si="27"/>
        <v>0</v>
      </c>
      <c r="O299" s="98">
        <f t="shared" si="28"/>
        <v>0</v>
      </c>
      <c r="P299" s="101">
        <f t="shared" si="25"/>
        <v>0</v>
      </c>
      <c r="Q299" s="101"/>
      <c r="R299" s="98"/>
      <c r="S299" s="98"/>
      <c r="T299" s="98"/>
      <c r="U299" s="101"/>
      <c r="V299" s="101"/>
      <c r="W299" s="98"/>
      <c r="X299" s="98"/>
      <c r="Y299" s="98"/>
      <c r="Z299" s="98"/>
    </row>
    <row r="300" spans="1:26" ht="15">
      <c r="A300" s="94" t="str">
        <f t="shared" si="26"/>
        <v>Liquid</v>
      </c>
      <c r="B300" s="95"/>
      <c r="C300" s="95"/>
      <c r="D300" s="95"/>
      <c r="E300" s="96"/>
      <c r="F300" s="96"/>
      <c r="G300" s="97"/>
      <c r="H300" s="98">
        <f t="shared" si="30"/>
        <v>0</v>
      </c>
      <c r="I300" s="99"/>
      <c r="J300" s="95" t="s">
        <v>100</v>
      </c>
      <c r="K300" s="100"/>
      <c r="L300" s="100"/>
      <c r="M300" s="98">
        <f t="shared" si="29"/>
        <v>0</v>
      </c>
      <c r="N300" s="98">
        <f t="shared" si="27"/>
        <v>0</v>
      </c>
      <c r="O300" s="98">
        <f t="shared" si="28"/>
        <v>0</v>
      </c>
      <c r="P300" s="101">
        <f t="shared" si="25"/>
        <v>0</v>
      </c>
      <c r="Q300" s="101"/>
      <c r="R300" s="98"/>
      <c r="S300" s="98"/>
      <c r="T300" s="98"/>
      <c r="U300" s="101"/>
      <c r="V300" s="101"/>
      <c r="W300" s="98"/>
      <c r="X300" s="98"/>
      <c r="Y300" s="98"/>
      <c r="Z300" s="98"/>
    </row>
    <row r="301" spans="1:26" ht="15">
      <c r="A301" s="94" t="str">
        <f t="shared" si="26"/>
        <v>Liquid</v>
      </c>
      <c r="B301" s="95"/>
      <c r="C301" s="95"/>
      <c r="D301" s="95"/>
      <c r="E301" s="96"/>
      <c r="F301" s="96"/>
      <c r="G301" s="97"/>
      <c r="H301" s="98">
        <f t="shared" si="30"/>
        <v>0</v>
      </c>
      <c r="I301" s="99"/>
      <c r="J301" s="95" t="s">
        <v>100</v>
      </c>
      <c r="K301" s="100"/>
      <c r="L301" s="100"/>
      <c r="M301" s="98">
        <f t="shared" si="29"/>
        <v>0</v>
      </c>
      <c r="N301" s="98">
        <f t="shared" si="27"/>
        <v>0</v>
      </c>
      <c r="O301" s="98">
        <f t="shared" si="28"/>
        <v>0</v>
      </c>
      <c r="P301" s="101">
        <f t="shared" si="25"/>
        <v>0</v>
      </c>
      <c r="Q301" s="101"/>
      <c r="R301" s="98"/>
      <c r="S301" s="98"/>
      <c r="T301" s="98"/>
      <c r="U301" s="101"/>
      <c r="V301" s="101"/>
      <c r="W301" s="98"/>
      <c r="X301" s="98"/>
      <c r="Y301" s="98"/>
      <c r="Z301" s="98"/>
    </row>
    <row r="302" spans="1:26" ht="15">
      <c r="A302" s="94" t="str">
        <f t="shared" si="26"/>
        <v>Liquid</v>
      </c>
      <c r="B302" s="95"/>
      <c r="C302" s="95"/>
      <c r="D302" s="95"/>
      <c r="E302" s="96"/>
      <c r="F302" s="96"/>
      <c r="G302" s="97"/>
      <c r="H302" s="98">
        <f t="shared" si="30"/>
        <v>0</v>
      </c>
      <c r="I302" s="99"/>
      <c r="J302" s="95" t="s">
        <v>100</v>
      </c>
      <c r="K302" s="100"/>
      <c r="L302" s="100"/>
      <c r="M302" s="98">
        <f t="shared" si="29"/>
        <v>0</v>
      </c>
      <c r="N302" s="98">
        <f t="shared" si="27"/>
        <v>0</v>
      </c>
      <c r="O302" s="98">
        <f t="shared" si="28"/>
        <v>0</v>
      </c>
      <c r="P302" s="101">
        <f t="shared" si="25"/>
        <v>0</v>
      </c>
      <c r="Q302" s="101"/>
      <c r="R302" s="98"/>
      <c r="S302" s="98"/>
      <c r="T302" s="98"/>
      <c r="U302" s="101"/>
      <c r="V302" s="101"/>
      <c r="W302" s="98"/>
      <c r="X302" s="98"/>
      <c r="Y302" s="98"/>
      <c r="Z302" s="98"/>
    </row>
    <row r="303" spans="1:26" ht="15">
      <c r="A303" s="94" t="str">
        <f t="shared" si="26"/>
        <v>Liquid</v>
      </c>
      <c r="B303" s="95"/>
      <c r="C303" s="95"/>
      <c r="D303" s="95"/>
      <c r="E303" s="96"/>
      <c r="F303" s="96"/>
      <c r="G303" s="97"/>
      <c r="H303" s="98">
        <f t="shared" si="30"/>
        <v>0</v>
      </c>
      <c r="I303" s="99"/>
      <c r="J303" s="95" t="s">
        <v>100</v>
      </c>
      <c r="K303" s="100"/>
      <c r="L303" s="100"/>
      <c r="M303" s="98">
        <f t="shared" si="29"/>
        <v>0</v>
      </c>
      <c r="N303" s="98">
        <f t="shared" si="27"/>
        <v>0</v>
      </c>
      <c r="O303" s="98">
        <f t="shared" si="28"/>
        <v>0</v>
      </c>
      <c r="P303" s="101">
        <f t="shared" si="25"/>
        <v>0</v>
      </c>
      <c r="Q303" s="101"/>
      <c r="R303" s="98"/>
      <c r="S303" s="98"/>
      <c r="T303" s="98"/>
      <c r="U303" s="101"/>
      <c r="V303" s="101"/>
      <c r="W303" s="98"/>
      <c r="X303" s="98"/>
      <c r="Y303" s="98"/>
      <c r="Z303" s="98"/>
    </row>
    <row r="304" spans="1:26" ht="15">
      <c r="A304" s="94" t="str">
        <f t="shared" si="26"/>
        <v>Liquid</v>
      </c>
      <c r="B304" s="95"/>
      <c r="C304" s="95"/>
      <c r="D304" s="95"/>
      <c r="E304" s="96"/>
      <c r="F304" s="96"/>
      <c r="G304" s="97"/>
      <c r="H304" s="98">
        <f t="shared" si="30"/>
        <v>0</v>
      </c>
      <c r="I304" s="99"/>
      <c r="J304" s="95" t="s">
        <v>100</v>
      </c>
      <c r="K304" s="100"/>
      <c r="L304" s="100"/>
      <c r="M304" s="98">
        <f t="shared" si="29"/>
        <v>0</v>
      </c>
      <c r="N304" s="98">
        <f t="shared" si="27"/>
        <v>0</v>
      </c>
      <c r="O304" s="98">
        <f t="shared" si="28"/>
        <v>0</v>
      </c>
      <c r="P304" s="101">
        <f t="shared" si="25"/>
        <v>0</v>
      </c>
      <c r="Q304" s="101"/>
      <c r="R304" s="98"/>
      <c r="S304" s="98"/>
      <c r="T304" s="98"/>
      <c r="U304" s="101"/>
      <c r="V304" s="101"/>
      <c r="W304" s="98"/>
      <c r="X304" s="98"/>
      <c r="Y304" s="98"/>
      <c r="Z304" s="98"/>
    </row>
    <row r="305" spans="1:26" ht="15">
      <c r="A305" s="94" t="str">
        <f t="shared" si="26"/>
        <v>Liquid</v>
      </c>
      <c r="B305" s="95"/>
      <c r="C305" s="95"/>
      <c r="D305" s="95"/>
      <c r="E305" s="96"/>
      <c r="F305" s="96"/>
      <c r="G305" s="97"/>
      <c r="H305" s="98">
        <f t="shared" si="30"/>
        <v>0</v>
      </c>
      <c r="I305" s="99"/>
      <c r="J305" s="95" t="s">
        <v>100</v>
      </c>
      <c r="K305" s="100"/>
      <c r="L305" s="100"/>
      <c r="M305" s="98">
        <f t="shared" si="29"/>
        <v>0</v>
      </c>
      <c r="N305" s="98">
        <f t="shared" si="27"/>
        <v>0</v>
      </c>
      <c r="O305" s="98">
        <f t="shared" si="28"/>
        <v>0</v>
      </c>
      <c r="P305" s="101">
        <f t="shared" si="25"/>
        <v>0</v>
      </c>
      <c r="Q305" s="101"/>
      <c r="R305" s="98"/>
      <c r="S305" s="98"/>
      <c r="T305" s="98"/>
      <c r="U305" s="101"/>
      <c r="V305" s="101"/>
      <c r="W305" s="98"/>
      <c r="X305" s="98"/>
      <c r="Y305" s="98"/>
      <c r="Z305" s="98"/>
    </row>
    <row r="306" spans="1:26" ht="15">
      <c r="A306" s="94" t="str">
        <f t="shared" si="26"/>
        <v>Liquid</v>
      </c>
      <c r="B306" s="95"/>
      <c r="C306" s="95"/>
      <c r="D306" s="95"/>
      <c r="E306" s="96"/>
      <c r="F306" s="96"/>
      <c r="G306" s="97"/>
      <c r="H306" s="98">
        <f t="shared" si="30"/>
        <v>0</v>
      </c>
      <c r="I306" s="99"/>
      <c r="J306" s="95" t="s">
        <v>100</v>
      </c>
      <c r="K306" s="100"/>
      <c r="L306" s="100"/>
      <c r="M306" s="98">
        <f t="shared" si="29"/>
        <v>0</v>
      </c>
      <c r="N306" s="98">
        <f t="shared" si="27"/>
        <v>0</v>
      </c>
      <c r="O306" s="98">
        <f t="shared" si="28"/>
        <v>0</v>
      </c>
      <c r="P306" s="101">
        <f t="shared" si="25"/>
        <v>0</v>
      </c>
      <c r="Q306" s="101"/>
      <c r="R306" s="98"/>
      <c r="S306" s="98"/>
      <c r="T306" s="98"/>
      <c r="U306" s="101"/>
      <c r="V306" s="101"/>
      <c r="W306" s="98"/>
      <c r="X306" s="98"/>
      <c r="Y306" s="98"/>
      <c r="Z306" s="98"/>
    </row>
    <row r="307" spans="1:26" ht="15">
      <c r="A307" s="94" t="str">
        <f t="shared" si="26"/>
        <v>Liquid</v>
      </c>
      <c r="B307" s="95"/>
      <c r="C307" s="95"/>
      <c r="D307" s="95"/>
      <c r="E307" s="96"/>
      <c r="F307" s="96"/>
      <c r="G307" s="97"/>
      <c r="H307" s="98">
        <f t="shared" si="30"/>
        <v>0</v>
      </c>
      <c r="I307" s="99"/>
      <c r="J307" s="95" t="s">
        <v>100</v>
      </c>
      <c r="K307" s="100"/>
      <c r="L307" s="100"/>
      <c r="M307" s="98">
        <f t="shared" si="29"/>
        <v>0</v>
      </c>
      <c r="N307" s="98">
        <f t="shared" si="27"/>
        <v>0</v>
      </c>
      <c r="O307" s="98">
        <f t="shared" si="28"/>
        <v>0</v>
      </c>
      <c r="P307" s="101">
        <f t="shared" si="25"/>
        <v>0</v>
      </c>
      <c r="Q307" s="101"/>
      <c r="R307" s="98"/>
      <c r="S307" s="98"/>
      <c r="T307" s="98"/>
      <c r="U307" s="101"/>
      <c r="V307" s="101"/>
      <c r="W307" s="98"/>
      <c r="X307" s="98"/>
      <c r="Y307" s="98"/>
      <c r="Z307" s="98"/>
    </row>
    <row r="308" spans="1:26" ht="15">
      <c r="A308" s="94" t="str">
        <f t="shared" si="26"/>
        <v>Liquid</v>
      </c>
      <c r="B308" s="95"/>
      <c r="C308" s="95"/>
      <c r="D308" s="95"/>
      <c r="E308" s="96"/>
      <c r="F308" s="96"/>
      <c r="G308" s="97"/>
      <c r="H308" s="98">
        <f t="shared" si="30"/>
        <v>0</v>
      </c>
      <c r="I308" s="99"/>
      <c r="J308" s="95" t="s">
        <v>100</v>
      </c>
      <c r="K308" s="100"/>
      <c r="L308" s="100"/>
      <c r="M308" s="98">
        <f t="shared" si="29"/>
        <v>0</v>
      </c>
      <c r="N308" s="98">
        <f t="shared" si="27"/>
        <v>0</v>
      </c>
      <c r="O308" s="98">
        <f t="shared" si="28"/>
        <v>0</v>
      </c>
      <c r="P308" s="101">
        <f t="shared" si="25"/>
        <v>0</v>
      </c>
      <c r="Q308" s="101"/>
      <c r="R308" s="98"/>
      <c r="S308" s="98"/>
      <c r="T308" s="98"/>
      <c r="U308" s="101"/>
      <c r="V308" s="101"/>
      <c r="W308" s="98"/>
      <c r="X308" s="98"/>
      <c r="Y308" s="98"/>
      <c r="Z308" s="98"/>
    </row>
    <row r="309" spans="1:26" ht="15">
      <c r="A309" s="94" t="str">
        <f t="shared" si="26"/>
        <v>Liquid</v>
      </c>
      <c r="B309" s="95"/>
      <c r="C309" s="95"/>
      <c r="D309" s="95"/>
      <c r="E309" s="96"/>
      <c r="F309" s="96"/>
      <c r="G309" s="97"/>
      <c r="H309" s="98">
        <f t="shared" si="30"/>
        <v>0</v>
      </c>
      <c r="I309" s="99"/>
      <c r="J309" s="95" t="s">
        <v>100</v>
      </c>
      <c r="K309" s="100"/>
      <c r="L309" s="100"/>
      <c r="M309" s="98">
        <f t="shared" si="29"/>
        <v>0</v>
      </c>
      <c r="N309" s="98">
        <f t="shared" si="27"/>
        <v>0</v>
      </c>
      <c r="O309" s="98">
        <f t="shared" si="28"/>
        <v>0</v>
      </c>
      <c r="P309" s="101">
        <f t="shared" si="25"/>
        <v>0</v>
      </c>
      <c r="Q309" s="101"/>
      <c r="R309" s="98"/>
      <c r="S309" s="98"/>
      <c r="T309" s="98"/>
      <c r="U309" s="101"/>
      <c r="V309" s="101"/>
      <c r="W309" s="98"/>
      <c r="X309" s="98"/>
      <c r="Y309" s="98"/>
      <c r="Z309" s="98"/>
    </row>
    <row r="310" spans="1:26" ht="15">
      <c r="A310" s="94" t="str">
        <f t="shared" si="26"/>
        <v>Liquid</v>
      </c>
      <c r="B310" s="95"/>
      <c r="C310" s="95"/>
      <c r="D310" s="95"/>
      <c r="E310" s="96"/>
      <c r="F310" s="96"/>
      <c r="G310" s="97"/>
      <c r="H310" s="98">
        <f t="shared" si="30"/>
        <v>0</v>
      </c>
      <c r="I310" s="99"/>
      <c r="J310" s="95" t="s">
        <v>100</v>
      </c>
      <c r="K310" s="100"/>
      <c r="L310" s="100"/>
      <c r="M310" s="98">
        <f t="shared" si="29"/>
        <v>0</v>
      </c>
      <c r="N310" s="98">
        <f t="shared" si="27"/>
        <v>0</v>
      </c>
      <c r="O310" s="98">
        <f t="shared" si="28"/>
        <v>0</v>
      </c>
      <c r="P310" s="101">
        <f t="shared" si="25"/>
        <v>0</v>
      </c>
      <c r="Q310" s="101"/>
      <c r="R310" s="98"/>
      <c r="S310" s="98"/>
      <c r="T310" s="98"/>
      <c r="U310" s="101"/>
      <c r="V310" s="101"/>
      <c r="W310" s="98"/>
      <c r="X310" s="98"/>
      <c r="Y310" s="98"/>
      <c r="Z310" s="98"/>
    </row>
    <row r="311" spans="1:26" ht="15">
      <c r="A311" s="94" t="str">
        <f t="shared" si="26"/>
        <v>Liquid</v>
      </c>
      <c r="B311" s="95"/>
      <c r="C311" s="95"/>
      <c r="D311" s="95"/>
      <c r="E311" s="96"/>
      <c r="F311" s="96"/>
      <c r="G311" s="97"/>
      <c r="H311" s="98">
        <f t="shared" si="30"/>
        <v>0</v>
      </c>
      <c r="I311" s="99"/>
      <c r="J311" s="95" t="s">
        <v>100</v>
      </c>
      <c r="K311" s="100"/>
      <c r="L311" s="100"/>
      <c r="M311" s="98">
        <f t="shared" si="29"/>
        <v>0</v>
      </c>
      <c r="N311" s="98">
        <f t="shared" si="27"/>
        <v>0</v>
      </c>
      <c r="O311" s="98">
        <f t="shared" si="28"/>
        <v>0</v>
      </c>
      <c r="P311" s="101">
        <f t="shared" si="25"/>
        <v>0</v>
      </c>
      <c r="Q311" s="101"/>
      <c r="R311" s="98"/>
      <c r="S311" s="98"/>
      <c r="T311" s="98"/>
      <c r="U311" s="101"/>
      <c r="V311" s="101"/>
      <c r="W311" s="98"/>
      <c r="X311" s="98"/>
      <c r="Y311" s="98"/>
      <c r="Z311" s="98"/>
    </row>
    <row r="312" spans="1:26" ht="15">
      <c r="A312" s="94" t="str">
        <f t="shared" si="26"/>
        <v>Liquid</v>
      </c>
      <c r="B312" s="95"/>
      <c r="C312" s="95"/>
      <c r="D312" s="95"/>
      <c r="E312" s="96"/>
      <c r="F312" s="96"/>
      <c r="G312" s="97"/>
      <c r="H312" s="98">
        <f t="shared" si="30"/>
        <v>0</v>
      </c>
      <c r="I312" s="99"/>
      <c r="J312" s="95" t="s">
        <v>100</v>
      </c>
      <c r="K312" s="100"/>
      <c r="L312" s="100"/>
      <c r="M312" s="98">
        <f t="shared" si="29"/>
        <v>0</v>
      </c>
      <c r="N312" s="98">
        <f t="shared" si="27"/>
        <v>0</v>
      </c>
      <c r="O312" s="98">
        <f t="shared" si="28"/>
        <v>0</v>
      </c>
      <c r="P312" s="101">
        <f t="shared" si="25"/>
        <v>0</v>
      </c>
      <c r="Q312" s="101"/>
      <c r="R312" s="98"/>
      <c r="S312" s="98"/>
      <c r="T312" s="98"/>
      <c r="U312" s="101"/>
      <c r="V312" s="101"/>
      <c r="W312" s="98"/>
      <c r="X312" s="98"/>
      <c r="Y312" s="98"/>
      <c r="Z312" s="98"/>
    </row>
    <row r="313" spans="1:26" ht="15">
      <c r="A313" s="94" t="str">
        <f t="shared" si="26"/>
        <v>Liquid</v>
      </c>
      <c r="B313" s="95"/>
      <c r="C313" s="95"/>
      <c r="D313" s="95"/>
      <c r="E313" s="96"/>
      <c r="F313" s="96"/>
      <c r="G313" s="97"/>
      <c r="H313" s="98">
        <f t="shared" si="30"/>
        <v>0</v>
      </c>
      <c r="I313" s="99"/>
      <c r="J313" s="95" t="s">
        <v>100</v>
      </c>
      <c r="K313" s="100"/>
      <c r="L313" s="100"/>
      <c r="M313" s="98">
        <f t="shared" si="29"/>
        <v>0</v>
      </c>
      <c r="N313" s="98">
        <f t="shared" si="27"/>
        <v>0</v>
      </c>
      <c r="O313" s="98">
        <f t="shared" si="28"/>
        <v>0</v>
      </c>
      <c r="P313" s="101">
        <f t="shared" si="25"/>
        <v>0</v>
      </c>
      <c r="Q313" s="101"/>
      <c r="R313" s="98"/>
      <c r="S313" s="98"/>
      <c r="T313" s="98"/>
      <c r="U313" s="101"/>
      <c r="V313" s="101"/>
      <c r="W313" s="98"/>
      <c r="X313" s="98"/>
      <c r="Y313" s="98"/>
      <c r="Z313" s="98"/>
    </row>
    <row r="314" spans="1:26" ht="15">
      <c r="A314" s="94" t="str">
        <f t="shared" si="26"/>
        <v>Liquid</v>
      </c>
      <c r="B314" s="95"/>
      <c r="C314" s="95"/>
      <c r="D314" s="95"/>
      <c r="E314" s="96"/>
      <c r="F314" s="96"/>
      <c r="G314" s="97"/>
      <c r="H314" s="98">
        <f t="shared" si="30"/>
        <v>0</v>
      </c>
      <c r="I314" s="99"/>
      <c r="J314" s="95" t="s">
        <v>100</v>
      </c>
      <c r="K314" s="100"/>
      <c r="L314" s="100"/>
      <c r="M314" s="98">
        <f t="shared" si="29"/>
        <v>0</v>
      </c>
      <c r="N314" s="98">
        <f t="shared" si="27"/>
        <v>0</v>
      </c>
      <c r="O314" s="98">
        <f t="shared" si="28"/>
        <v>0</v>
      </c>
      <c r="P314" s="101">
        <f t="shared" si="25"/>
        <v>0</v>
      </c>
      <c r="Q314" s="101"/>
      <c r="R314" s="98"/>
      <c r="S314" s="98"/>
      <c r="T314" s="98"/>
      <c r="U314" s="101"/>
      <c r="V314" s="101"/>
      <c r="W314" s="98"/>
      <c r="X314" s="98"/>
      <c r="Y314" s="98"/>
      <c r="Z314" s="98"/>
    </row>
    <row r="315" spans="1:26" ht="15">
      <c r="A315" s="94" t="str">
        <f t="shared" si="26"/>
        <v>Liquid</v>
      </c>
      <c r="B315" s="95"/>
      <c r="C315" s="95"/>
      <c r="D315" s="95"/>
      <c r="E315" s="96"/>
      <c r="F315" s="96"/>
      <c r="G315" s="97"/>
      <c r="H315" s="98">
        <f t="shared" si="30"/>
        <v>0</v>
      </c>
      <c r="I315" s="99"/>
      <c r="J315" s="95" t="s">
        <v>100</v>
      </c>
      <c r="K315" s="100"/>
      <c r="L315" s="100"/>
      <c r="M315" s="98">
        <f t="shared" si="29"/>
        <v>0</v>
      </c>
      <c r="N315" s="98">
        <f t="shared" si="27"/>
        <v>0</v>
      </c>
      <c r="O315" s="98">
        <f t="shared" si="28"/>
        <v>0</v>
      </c>
      <c r="P315" s="101">
        <f t="shared" si="25"/>
        <v>0</v>
      </c>
      <c r="Q315" s="101"/>
      <c r="R315" s="98"/>
      <c r="S315" s="98"/>
      <c r="T315" s="98"/>
      <c r="U315" s="101"/>
      <c r="V315" s="101"/>
      <c r="W315" s="98"/>
      <c r="X315" s="98"/>
      <c r="Y315" s="98"/>
      <c r="Z315" s="98"/>
    </row>
    <row r="316" spans="1:26" ht="15">
      <c r="A316" s="94" t="str">
        <f t="shared" si="26"/>
        <v>Liquid</v>
      </c>
      <c r="B316" s="95"/>
      <c r="C316" s="95"/>
      <c r="D316" s="95"/>
      <c r="E316" s="96"/>
      <c r="F316" s="96"/>
      <c r="G316" s="97"/>
      <c r="H316" s="98">
        <f t="shared" si="30"/>
        <v>0</v>
      </c>
      <c r="I316" s="99"/>
      <c r="J316" s="95" t="s">
        <v>100</v>
      </c>
      <c r="K316" s="100"/>
      <c r="L316" s="100"/>
      <c r="M316" s="98">
        <f t="shared" si="29"/>
        <v>0</v>
      </c>
      <c r="N316" s="98">
        <f t="shared" si="27"/>
        <v>0</v>
      </c>
      <c r="O316" s="98">
        <f t="shared" si="28"/>
        <v>0</v>
      </c>
      <c r="P316" s="101">
        <f t="shared" si="25"/>
        <v>0</v>
      </c>
      <c r="Q316" s="101"/>
      <c r="R316" s="98"/>
      <c r="S316" s="98"/>
      <c r="T316" s="98"/>
      <c r="U316" s="101"/>
      <c r="V316" s="101"/>
      <c r="W316" s="98"/>
      <c r="X316" s="98"/>
      <c r="Y316" s="98"/>
      <c r="Z316" s="98"/>
    </row>
    <row r="317" spans="1:26" ht="15">
      <c r="A317" s="94" t="str">
        <f t="shared" si="26"/>
        <v>Liquid</v>
      </c>
      <c r="B317" s="95"/>
      <c r="C317" s="95"/>
      <c r="D317" s="95"/>
      <c r="E317" s="96"/>
      <c r="F317" s="96"/>
      <c r="G317" s="97"/>
      <c r="H317" s="98">
        <f t="shared" si="30"/>
        <v>0</v>
      </c>
      <c r="I317" s="99"/>
      <c r="J317" s="95" t="s">
        <v>100</v>
      </c>
      <c r="K317" s="100"/>
      <c r="L317" s="100"/>
      <c r="M317" s="98">
        <f t="shared" si="29"/>
        <v>0</v>
      </c>
      <c r="N317" s="98">
        <f t="shared" si="27"/>
        <v>0</v>
      </c>
      <c r="O317" s="98">
        <f t="shared" si="28"/>
        <v>0</v>
      </c>
      <c r="P317" s="101">
        <f t="shared" si="25"/>
        <v>0</v>
      </c>
      <c r="Q317" s="101"/>
      <c r="R317" s="98"/>
      <c r="S317" s="98"/>
      <c r="T317" s="98"/>
      <c r="U317" s="101"/>
      <c r="V317" s="101"/>
      <c r="W317" s="98"/>
      <c r="X317" s="98"/>
      <c r="Y317" s="98"/>
      <c r="Z317" s="98"/>
    </row>
    <row r="318" spans="1:26" ht="15">
      <c r="A318" s="94" t="str">
        <f t="shared" si="26"/>
        <v>Liquid</v>
      </c>
      <c r="B318" s="95"/>
      <c r="C318" s="95"/>
      <c r="D318" s="95"/>
      <c r="E318" s="96"/>
      <c r="F318" s="96"/>
      <c r="G318" s="97"/>
      <c r="H318" s="98">
        <f t="shared" si="30"/>
        <v>0</v>
      </c>
      <c r="I318" s="99"/>
      <c r="J318" s="95" t="s">
        <v>100</v>
      </c>
      <c r="K318" s="100"/>
      <c r="L318" s="100"/>
      <c r="M318" s="98">
        <f t="shared" si="29"/>
        <v>0</v>
      </c>
      <c r="N318" s="98">
        <f t="shared" si="27"/>
        <v>0</v>
      </c>
      <c r="O318" s="98">
        <f t="shared" si="28"/>
        <v>0</v>
      </c>
      <c r="P318" s="101">
        <f t="shared" si="25"/>
        <v>0</v>
      </c>
      <c r="Q318" s="101"/>
      <c r="R318" s="98"/>
      <c r="S318" s="98"/>
      <c r="T318" s="98"/>
      <c r="U318" s="101"/>
      <c r="V318" s="101"/>
      <c r="W318" s="98"/>
      <c r="X318" s="98"/>
      <c r="Y318" s="98"/>
      <c r="Z318" s="98"/>
    </row>
    <row r="319" spans="1:26" ht="15">
      <c r="A319" s="94" t="str">
        <f t="shared" si="26"/>
        <v>Liquid</v>
      </c>
      <c r="B319" s="95"/>
      <c r="C319" s="95"/>
      <c r="D319" s="95"/>
      <c r="E319" s="96"/>
      <c r="F319" s="96"/>
      <c r="G319" s="97"/>
      <c r="H319" s="98">
        <f t="shared" si="30"/>
        <v>0</v>
      </c>
      <c r="I319" s="99"/>
      <c r="J319" s="95" t="s">
        <v>100</v>
      </c>
      <c r="K319" s="100"/>
      <c r="L319" s="100"/>
      <c r="M319" s="98">
        <f t="shared" si="29"/>
        <v>0</v>
      </c>
      <c r="N319" s="98">
        <f t="shared" si="27"/>
        <v>0</v>
      </c>
      <c r="O319" s="98">
        <f t="shared" si="28"/>
        <v>0</v>
      </c>
      <c r="P319" s="101">
        <f t="shared" si="25"/>
        <v>0</v>
      </c>
      <c r="Q319" s="101"/>
      <c r="R319" s="98"/>
      <c r="S319" s="98"/>
      <c r="T319" s="98"/>
      <c r="U319" s="101"/>
      <c r="V319" s="101"/>
      <c r="W319" s="98"/>
      <c r="X319" s="98"/>
      <c r="Y319" s="98"/>
      <c r="Z319" s="98"/>
    </row>
    <row r="320" spans="1:26" ht="15">
      <c r="A320" s="94" t="str">
        <f t="shared" si="26"/>
        <v>Liquid</v>
      </c>
      <c r="B320" s="95"/>
      <c r="C320" s="95"/>
      <c r="D320" s="95"/>
      <c r="E320" s="96"/>
      <c r="F320" s="96"/>
      <c r="G320" s="97"/>
      <c r="H320" s="98">
        <f t="shared" si="30"/>
        <v>0</v>
      </c>
      <c r="I320" s="99"/>
      <c r="J320" s="95" t="s">
        <v>100</v>
      </c>
      <c r="K320" s="100"/>
      <c r="L320" s="100"/>
      <c r="M320" s="98">
        <f t="shared" si="29"/>
        <v>0</v>
      </c>
      <c r="N320" s="98">
        <f t="shared" si="27"/>
        <v>0</v>
      </c>
      <c r="O320" s="98">
        <f t="shared" si="28"/>
        <v>0</v>
      </c>
      <c r="P320" s="101">
        <f t="shared" si="25"/>
        <v>0</v>
      </c>
      <c r="Q320" s="101"/>
      <c r="R320" s="98"/>
      <c r="S320" s="98"/>
      <c r="T320" s="98"/>
      <c r="U320" s="101"/>
      <c r="V320" s="101"/>
      <c r="W320" s="98"/>
      <c r="X320" s="98"/>
      <c r="Y320" s="98"/>
      <c r="Z320" s="98"/>
    </row>
    <row r="321" spans="1:26" ht="15">
      <c r="A321" s="94" t="str">
        <f t="shared" si="26"/>
        <v>Liquid</v>
      </c>
      <c r="B321" s="95"/>
      <c r="C321" s="95"/>
      <c r="D321" s="95"/>
      <c r="E321" s="96"/>
      <c r="F321" s="96"/>
      <c r="G321" s="97"/>
      <c r="H321" s="98">
        <f t="shared" si="30"/>
        <v>0</v>
      </c>
      <c r="I321" s="99"/>
      <c r="J321" s="95" t="s">
        <v>100</v>
      </c>
      <c r="K321" s="100"/>
      <c r="L321" s="100"/>
      <c r="M321" s="98">
        <f t="shared" si="29"/>
        <v>0</v>
      </c>
      <c r="N321" s="98">
        <f t="shared" si="27"/>
        <v>0</v>
      </c>
      <c r="O321" s="98">
        <f t="shared" si="28"/>
        <v>0</v>
      </c>
      <c r="P321" s="101">
        <f t="shared" si="25"/>
        <v>0</v>
      </c>
      <c r="Q321" s="101"/>
      <c r="R321" s="98"/>
      <c r="S321" s="98"/>
      <c r="T321" s="98"/>
      <c r="U321" s="101"/>
      <c r="V321" s="101"/>
      <c r="W321" s="98"/>
      <c r="X321" s="98"/>
      <c r="Y321" s="98"/>
      <c r="Z321" s="98"/>
    </row>
    <row r="322" spans="1:26" ht="15">
      <c r="A322" s="94" t="str">
        <f t="shared" si="26"/>
        <v>Liquid</v>
      </c>
      <c r="B322" s="95"/>
      <c r="C322" s="95"/>
      <c r="D322" s="95"/>
      <c r="E322" s="96"/>
      <c r="F322" s="96"/>
      <c r="G322" s="97"/>
      <c r="H322" s="98">
        <f t="shared" si="30"/>
        <v>0</v>
      </c>
      <c r="I322" s="99"/>
      <c r="J322" s="95" t="s">
        <v>100</v>
      </c>
      <c r="K322" s="100"/>
      <c r="L322" s="100"/>
      <c r="M322" s="98">
        <f t="shared" si="29"/>
        <v>0</v>
      </c>
      <c r="N322" s="98">
        <f t="shared" si="27"/>
        <v>0</v>
      </c>
      <c r="O322" s="98">
        <f t="shared" si="28"/>
        <v>0</v>
      </c>
      <c r="P322" s="101">
        <f aca="true" t="shared" si="31" ref="P322:P385">+O322-G322</f>
        <v>0</v>
      </c>
      <c r="Q322" s="101"/>
      <c r="R322" s="98"/>
      <c r="S322" s="98"/>
      <c r="T322" s="98"/>
      <c r="U322" s="101"/>
      <c r="V322" s="101"/>
      <c r="W322" s="98"/>
      <c r="X322" s="98"/>
      <c r="Y322" s="98"/>
      <c r="Z322" s="98"/>
    </row>
    <row r="323" spans="1:26" ht="15">
      <c r="A323" s="94" t="str">
        <f aca="true" t="shared" si="32" ref="A323:A339">+TRIM(B323)&amp;TRIM(D323)&amp;TRIM(J323)</f>
        <v>Liquid</v>
      </c>
      <c r="B323" s="95"/>
      <c r="C323" s="95"/>
      <c r="D323" s="95"/>
      <c r="E323" s="96"/>
      <c r="F323" s="96"/>
      <c r="G323" s="97"/>
      <c r="H323" s="98">
        <f t="shared" si="30"/>
        <v>0</v>
      </c>
      <c r="I323" s="99"/>
      <c r="J323" s="95" t="s">
        <v>100</v>
      </c>
      <c r="K323" s="100"/>
      <c r="L323" s="100"/>
      <c r="M323" s="98">
        <f t="shared" si="29"/>
        <v>0</v>
      </c>
      <c r="N323" s="98">
        <f aca="true" t="shared" si="33" ref="N323:N339">+M323*$O$1/$Q$1</f>
        <v>0</v>
      </c>
      <c r="O323" s="98">
        <f aca="true" t="shared" si="34" ref="O323:O386">+M323-N323</f>
        <v>0</v>
      </c>
      <c r="P323" s="101">
        <f t="shared" si="31"/>
        <v>0</v>
      </c>
      <c r="Q323" s="101"/>
      <c r="R323" s="98"/>
      <c r="S323" s="98"/>
      <c r="T323" s="98"/>
      <c r="U323" s="101"/>
      <c r="V323" s="101"/>
      <c r="W323" s="98"/>
      <c r="X323" s="98"/>
      <c r="Y323" s="98"/>
      <c r="Z323" s="98"/>
    </row>
    <row r="324" spans="1:26" ht="15">
      <c r="A324" s="94" t="str">
        <f t="shared" si="32"/>
        <v>Liquid</v>
      </c>
      <c r="B324" s="95"/>
      <c r="C324" s="95"/>
      <c r="D324" s="95"/>
      <c r="E324" s="96"/>
      <c r="F324" s="96"/>
      <c r="G324" s="97"/>
      <c r="H324" s="98">
        <f t="shared" si="30"/>
        <v>0</v>
      </c>
      <c r="I324" s="99"/>
      <c r="J324" s="95" t="s">
        <v>100</v>
      </c>
      <c r="K324" s="100"/>
      <c r="L324" s="100"/>
      <c r="M324" s="98">
        <f aca="true" t="shared" si="35" ref="M324:M339">+$Q$1*G324/$N$1</f>
        <v>0</v>
      </c>
      <c r="N324" s="98">
        <f t="shared" si="33"/>
        <v>0</v>
      </c>
      <c r="O324" s="98">
        <f t="shared" si="34"/>
        <v>0</v>
      </c>
      <c r="P324" s="101">
        <f t="shared" si="31"/>
        <v>0</v>
      </c>
      <c r="Q324" s="101"/>
      <c r="R324" s="98"/>
      <c r="S324" s="98"/>
      <c r="T324" s="98"/>
      <c r="U324" s="101"/>
      <c r="V324" s="101"/>
      <c r="W324" s="98"/>
      <c r="X324" s="98"/>
      <c r="Y324" s="98"/>
      <c r="Z324" s="98"/>
    </row>
    <row r="325" spans="1:26" ht="15">
      <c r="A325" s="94" t="str">
        <f t="shared" si="32"/>
        <v>Liquid</v>
      </c>
      <c r="B325" s="95"/>
      <c r="C325" s="95"/>
      <c r="D325" s="95"/>
      <c r="E325" s="96"/>
      <c r="F325" s="96"/>
      <c r="G325" s="97"/>
      <c r="H325" s="98">
        <f t="shared" si="30"/>
        <v>0</v>
      </c>
      <c r="I325" s="99"/>
      <c r="J325" s="95" t="s">
        <v>100</v>
      </c>
      <c r="K325" s="100"/>
      <c r="L325" s="100"/>
      <c r="M325" s="98">
        <f t="shared" si="35"/>
        <v>0</v>
      </c>
      <c r="N325" s="98">
        <f t="shared" si="33"/>
        <v>0</v>
      </c>
      <c r="O325" s="98">
        <f t="shared" si="34"/>
        <v>0</v>
      </c>
      <c r="P325" s="101">
        <f t="shared" si="31"/>
        <v>0</v>
      </c>
      <c r="Q325" s="101"/>
      <c r="R325" s="98"/>
      <c r="S325" s="98"/>
      <c r="T325" s="98"/>
      <c r="U325" s="101"/>
      <c r="V325" s="101"/>
      <c r="W325" s="98"/>
      <c r="X325" s="98"/>
      <c r="Y325" s="98"/>
      <c r="Z325" s="98"/>
    </row>
    <row r="326" spans="1:26" ht="15">
      <c r="A326" s="94" t="str">
        <f t="shared" si="32"/>
        <v>Liquid</v>
      </c>
      <c r="B326" s="95"/>
      <c r="C326" s="95"/>
      <c r="D326" s="95"/>
      <c r="E326" s="96"/>
      <c r="F326" s="96"/>
      <c r="G326" s="97"/>
      <c r="H326" s="98">
        <f t="shared" si="30"/>
        <v>0</v>
      </c>
      <c r="I326" s="99"/>
      <c r="J326" s="95" t="s">
        <v>100</v>
      </c>
      <c r="K326" s="100"/>
      <c r="L326" s="100"/>
      <c r="M326" s="98">
        <f t="shared" si="35"/>
        <v>0</v>
      </c>
      <c r="N326" s="98">
        <f t="shared" si="33"/>
        <v>0</v>
      </c>
      <c r="O326" s="98">
        <f t="shared" si="34"/>
        <v>0</v>
      </c>
      <c r="P326" s="101">
        <f t="shared" si="31"/>
        <v>0</v>
      </c>
      <c r="Q326" s="101"/>
      <c r="R326" s="98"/>
      <c r="S326" s="98"/>
      <c r="T326" s="98"/>
      <c r="U326" s="101"/>
      <c r="V326" s="101"/>
      <c r="W326" s="98"/>
      <c r="X326" s="98"/>
      <c r="Y326" s="98"/>
      <c r="Z326" s="98"/>
    </row>
    <row r="327" spans="1:26" ht="15">
      <c r="A327" s="94" t="str">
        <f t="shared" si="32"/>
        <v>Liquid</v>
      </c>
      <c r="B327" s="95"/>
      <c r="C327" s="95"/>
      <c r="D327" s="95"/>
      <c r="E327" s="96"/>
      <c r="F327" s="96"/>
      <c r="G327" s="97"/>
      <c r="H327" s="98">
        <f t="shared" si="30"/>
        <v>0</v>
      </c>
      <c r="I327" s="99"/>
      <c r="J327" s="95" t="s">
        <v>100</v>
      </c>
      <c r="K327" s="100"/>
      <c r="L327" s="100"/>
      <c r="M327" s="98">
        <f t="shared" si="35"/>
        <v>0</v>
      </c>
      <c r="N327" s="98">
        <f t="shared" si="33"/>
        <v>0</v>
      </c>
      <c r="O327" s="98">
        <f t="shared" si="34"/>
        <v>0</v>
      </c>
      <c r="P327" s="101">
        <f t="shared" si="31"/>
        <v>0</v>
      </c>
      <c r="Q327" s="101"/>
      <c r="R327" s="98"/>
      <c r="S327" s="98"/>
      <c r="T327" s="98"/>
      <c r="U327" s="101"/>
      <c r="V327" s="101"/>
      <c r="W327" s="98"/>
      <c r="X327" s="98"/>
      <c r="Y327" s="98"/>
      <c r="Z327" s="98"/>
    </row>
    <row r="328" spans="1:26" ht="15">
      <c r="A328" s="94" t="str">
        <f t="shared" si="32"/>
        <v>Liquid</v>
      </c>
      <c r="B328" s="95"/>
      <c r="C328" s="95"/>
      <c r="D328" s="95"/>
      <c r="E328" s="96"/>
      <c r="F328" s="96"/>
      <c r="G328" s="97"/>
      <c r="H328" s="98">
        <f t="shared" si="30"/>
        <v>0</v>
      </c>
      <c r="I328" s="99"/>
      <c r="J328" s="95" t="s">
        <v>100</v>
      </c>
      <c r="K328" s="100"/>
      <c r="L328" s="100"/>
      <c r="M328" s="98">
        <f t="shared" si="35"/>
        <v>0</v>
      </c>
      <c r="N328" s="98">
        <f t="shared" si="33"/>
        <v>0</v>
      </c>
      <c r="O328" s="98">
        <f t="shared" si="34"/>
        <v>0</v>
      </c>
      <c r="P328" s="101">
        <f t="shared" si="31"/>
        <v>0</v>
      </c>
      <c r="Q328" s="101"/>
      <c r="R328" s="98"/>
      <c r="S328" s="98"/>
      <c r="T328" s="98"/>
      <c r="U328" s="101"/>
      <c r="V328" s="101"/>
      <c r="W328" s="98"/>
      <c r="X328" s="98"/>
      <c r="Y328" s="98"/>
      <c r="Z328" s="98"/>
    </row>
    <row r="329" spans="1:26" ht="15">
      <c r="A329" s="94" t="str">
        <f t="shared" si="32"/>
        <v>Liquid</v>
      </c>
      <c r="B329" s="95"/>
      <c r="C329" s="95"/>
      <c r="D329" s="95"/>
      <c r="E329" s="96"/>
      <c r="F329" s="96"/>
      <c r="G329" s="97"/>
      <c r="H329" s="98">
        <f aca="true" t="shared" si="36" ref="H329:H339">+G329/1000*100</f>
        <v>0</v>
      </c>
      <c r="I329" s="99"/>
      <c r="J329" s="95" t="s">
        <v>100</v>
      </c>
      <c r="K329" s="100"/>
      <c r="L329" s="100"/>
      <c r="M329" s="98">
        <f t="shared" si="35"/>
        <v>0</v>
      </c>
      <c r="N329" s="98">
        <f t="shared" si="33"/>
        <v>0</v>
      </c>
      <c r="O329" s="98">
        <f t="shared" si="34"/>
        <v>0</v>
      </c>
      <c r="P329" s="101">
        <f t="shared" si="31"/>
        <v>0</v>
      </c>
      <c r="Q329" s="101"/>
      <c r="R329" s="98"/>
      <c r="S329" s="98"/>
      <c r="T329" s="98"/>
      <c r="U329" s="101"/>
      <c r="V329" s="101"/>
      <c r="W329" s="98"/>
      <c r="X329" s="98"/>
      <c r="Y329" s="98"/>
      <c r="Z329" s="98"/>
    </row>
    <row r="330" spans="1:26" ht="15">
      <c r="A330" s="94" t="str">
        <f t="shared" si="32"/>
        <v>Liquid</v>
      </c>
      <c r="B330" s="95"/>
      <c r="C330" s="95"/>
      <c r="D330" s="95"/>
      <c r="E330" s="96"/>
      <c r="F330" s="96"/>
      <c r="G330" s="97"/>
      <c r="H330" s="98">
        <f t="shared" si="36"/>
        <v>0</v>
      </c>
      <c r="I330" s="99"/>
      <c r="J330" s="95" t="s">
        <v>100</v>
      </c>
      <c r="K330" s="100"/>
      <c r="L330" s="100"/>
      <c r="M330" s="98">
        <f t="shared" si="35"/>
        <v>0</v>
      </c>
      <c r="N330" s="98">
        <f t="shared" si="33"/>
        <v>0</v>
      </c>
      <c r="O330" s="98">
        <f t="shared" si="34"/>
        <v>0</v>
      </c>
      <c r="P330" s="101">
        <f t="shared" si="31"/>
        <v>0</v>
      </c>
      <c r="Q330" s="101"/>
      <c r="R330" s="98"/>
      <c r="S330" s="98"/>
      <c r="T330" s="98"/>
      <c r="U330" s="101"/>
      <c r="V330" s="101"/>
      <c r="W330" s="98"/>
      <c r="X330" s="98"/>
      <c r="Y330" s="98"/>
      <c r="Z330" s="98"/>
    </row>
    <row r="331" spans="1:26" ht="15">
      <c r="A331" s="94" t="str">
        <f t="shared" si="32"/>
        <v>Liquid</v>
      </c>
      <c r="B331" s="95"/>
      <c r="C331" s="95"/>
      <c r="D331" s="95"/>
      <c r="E331" s="96"/>
      <c r="F331" s="96"/>
      <c r="G331" s="97"/>
      <c r="H331" s="98">
        <f t="shared" si="36"/>
        <v>0</v>
      </c>
      <c r="I331" s="99"/>
      <c r="J331" s="95" t="s">
        <v>100</v>
      </c>
      <c r="K331" s="100"/>
      <c r="L331" s="100"/>
      <c r="M331" s="98">
        <f t="shared" si="35"/>
        <v>0</v>
      </c>
      <c r="N331" s="98">
        <f t="shared" si="33"/>
        <v>0</v>
      </c>
      <c r="O331" s="98">
        <f t="shared" si="34"/>
        <v>0</v>
      </c>
      <c r="P331" s="101">
        <f t="shared" si="31"/>
        <v>0</v>
      </c>
      <c r="Q331" s="101"/>
      <c r="R331" s="98"/>
      <c r="S331" s="98"/>
      <c r="T331" s="98"/>
      <c r="U331" s="101"/>
      <c r="V331" s="101"/>
      <c r="W331" s="98"/>
      <c r="X331" s="98"/>
      <c r="Y331" s="98"/>
      <c r="Z331" s="98"/>
    </row>
    <row r="332" spans="1:26" ht="15">
      <c r="A332" s="94" t="str">
        <f t="shared" si="32"/>
        <v>Liquid</v>
      </c>
      <c r="B332" s="95"/>
      <c r="C332" s="95"/>
      <c r="D332" s="95"/>
      <c r="E332" s="96"/>
      <c r="F332" s="96"/>
      <c r="G332" s="97"/>
      <c r="H332" s="98">
        <f t="shared" si="36"/>
        <v>0</v>
      </c>
      <c r="I332" s="99"/>
      <c r="J332" s="95" t="s">
        <v>100</v>
      </c>
      <c r="K332" s="100"/>
      <c r="L332" s="100"/>
      <c r="M332" s="98">
        <f t="shared" si="35"/>
        <v>0</v>
      </c>
      <c r="N332" s="98">
        <f t="shared" si="33"/>
        <v>0</v>
      </c>
      <c r="O332" s="98">
        <f t="shared" si="34"/>
        <v>0</v>
      </c>
      <c r="P332" s="101">
        <f t="shared" si="31"/>
        <v>0</v>
      </c>
      <c r="Q332" s="101"/>
      <c r="R332" s="98"/>
      <c r="S332" s="98"/>
      <c r="T332" s="98"/>
      <c r="U332" s="101"/>
      <c r="V332" s="101"/>
      <c r="W332" s="98"/>
      <c r="X332" s="98"/>
      <c r="Y332" s="98"/>
      <c r="Z332" s="98"/>
    </row>
    <row r="333" spans="1:26" ht="15">
      <c r="A333" s="94" t="str">
        <f t="shared" si="32"/>
        <v>Liquid</v>
      </c>
      <c r="B333" s="95"/>
      <c r="C333" s="95"/>
      <c r="D333" s="95"/>
      <c r="E333" s="96"/>
      <c r="F333" s="96"/>
      <c r="G333" s="97"/>
      <c r="H333" s="98">
        <f t="shared" si="36"/>
        <v>0</v>
      </c>
      <c r="I333" s="99"/>
      <c r="J333" s="95" t="s">
        <v>100</v>
      </c>
      <c r="K333" s="100"/>
      <c r="L333" s="100"/>
      <c r="M333" s="98">
        <f t="shared" si="35"/>
        <v>0</v>
      </c>
      <c r="N333" s="98">
        <f t="shared" si="33"/>
        <v>0</v>
      </c>
      <c r="O333" s="98">
        <f t="shared" si="34"/>
        <v>0</v>
      </c>
      <c r="P333" s="101">
        <f t="shared" si="31"/>
        <v>0</v>
      </c>
      <c r="Q333" s="101"/>
      <c r="R333" s="98"/>
      <c r="S333" s="98"/>
      <c r="T333" s="98"/>
      <c r="U333" s="101"/>
      <c r="V333" s="101"/>
      <c r="W333" s="98"/>
      <c r="X333" s="98"/>
      <c r="Y333" s="98"/>
      <c r="Z333" s="98"/>
    </row>
    <row r="334" spans="1:26" ht="15">
      <c r="A334" s="94" t="str">
        <f t="shared" si="32"/>
        <v>Liquid</v>
      </c>
      <c r="B334" s="95"/>
      <c r="C334" s="95"/>
      <c r="D334" s="95"/>
      <c r="E334" s="96"/>
      <c r="F334" s="96"/>
      <c r="G334" s="97"/>
      <c r="H334" s="98">
        <f t="shared" si="36"/>
        <v>0</v>
      </c>
      <c r="I334" s="99"/>
      <c r="J334" s="95" t="s">
        <v>100</v>
      </c>
      <c r="K334" s="100"/>
      <c r="L334" s="100"/>
      <c r="M334" s="98">
        <f t="shared" si="35"/>
        <v>0</v>
      </c>
      <c r="N334" s="98">
        <f t="shared" si="33"/>
        <v>0</v>
      </c>
      <c r="O334" s="98">
        <f t="shared" si="34"/>
        <v>0</v>
      </c>
      <c r="P334" s="101">
        <f t="shared" si="31"/>
        <v>0</v>
      </c>
      <c r="Q334" s="101"/>
      <c r="R334" s="98"/>
      <c r="S334" s="98"/>
      <c r="T334" s="98"/>
      <c r="U334" s="101"/>
      <c r="V334" s="101"/>
      <c r="W334" s="98"/>
      <c r="X334" s="98"/>
      <c r="Y334" s="98"/>
      <c r="Z334" s="98"/>
    </row>
    <row r="335" spans="1:26" ht="15">
      <c r="A335" s="94" t="str">
        <f t="shared" si="32"/>
        <v>Liquid</v>
      </c>
      <c r="B335" s="95"/>
      <c r="C335" s="95"/>
      <c r="D335" s="95"/>
      <c r="E335" s="96"/>
      <c r="F335" s="96"/>
      <c r="G335" s="97"/>
      <c r="H335" s="98">
        <f t="shared" si="36"/>
        <v>0</v>
      </c>
      <c r="I335" s="99"/>
      <c r="J335" s="95" t="s">
        <v>100</v>
      </c>
      <c r="K335" s="100"/>
      <c r="L335" s="100"/>
      <c r="M335" s="98">
        <f t="shared" si="35"/>
        <v>0</v>
      </c>
      <c r="N335" s="98">
        <f t="shared" si="33"/>
        <v>0</v>
      </c>
      <c r="O335" s="98">
        <f t="shared" si="34"/>
        <v>0</v>
      </c>
      <c r="P335" s="101">
        <f t="shared" si="31"/>
        <v>0</v>
      </c>
      <c r="Q335" s="101"/>
      <c r="R335" s="98"/>
      <c r="S335" s="98"/>
      <c r="T335" s="98"/>
      <c r="U335" s="101"/>
      <c r="V335" s="101"/>
      <c r="W335" s="98"/>
      <c r="X335" s="98"/>
      <c r="Y335" s="98"/>
      <c r="Z335" s="98"/>
    </row>
    <row r="336" spans="1:26" ht="15">
      <c r="A336" s="94" t="str">
        <f t="shared" si="32"/>
        <v>Liquid</v>
      </c>
      <c r="B336" s="95"/>
      <c r="C336" s="95"/>
      <c r="D336" s="95"/>
      <c r="E336" s="96"/>
      <c r="F336" s="96"/>
      <c r="G336" s="97"/>
      <c r="H336" s="98">
        <f t="shared" si="36"/>
        <v>0</v>
      </c>
      <c r="I336" s="99"/>
      <c r="J336" s="95" t="s">
        <v>100</v>
      </c>
      <c r="K336" s="100"/>
      <c r="L336" s="100"/>
      <c r="M336" s="98">
        <f t="shared" si="35"/>
        <v>0</v>
      </c>
      <c r="N336" s="98">
        <f t="shared" si="33"/>
        <v>0</v>
      </c>
      <c r="O336" s="98">
        <f t="shared" si="34"/>
        <v>0</v>
      </c>
      <c r="P336" s="101">
        <f t="shared" si="31"/>
        <v>0</v>
      </c>
      <c r="Q336" s="101"/>
      <c r="R336" s="98"/>
      <c r="S336" s="98"/>
      <c r="T336" s="98"/>
      <c r="U336" s="101"/>
      <c r="V336" s="101"/>
      <c r="W336" s="98"/>
      <c r="X336" s="98"/>
      <c r="Y336" s="98"/>
      <c r="Z336" s="98"/>
    </row>
    <row r="337" spans="1:26" ht="15">
      <c r="A337" s="94" t="str">
        <f t="shared" si="32"/>
        <v>Liquid</v>
      </c>
      <c r="B337" s="95"/>
      <c r="C337" s="95"/>
      <c r="D337" s="95"/>
      <c r="E337" s="96"/>
      <c r="F337" s="96"/>
      <c r="G337" s="97"/>
      <c r="H337" s="98">
        <f t="shared" si="36"/>
        <v>0</v>
      </c>
      <c r="I337" s="99"/>
      <c r="J337" s="95" t="s">
        <v>100</v>
      </c>
      <c r="K337" s="100"/>
      <c r="L337" s="100"/>
      <c r="M337" s="98">
        <f t="shared" si="35"/>
        <v>0</v>
      </c>
      <c r="N337" s="98">
        <f t="shared" si="33"/>
        <v>0</v>
      </c>
      <c r="O337" s="98">
        <f t="shared" si="34"/>
        <v>0</v>
      </c>
      <c r="P337" s="101">
        <f t="shared" si="31"/>
        <v>0</v>
      </c>
      <c r="Q337" s="101"/>
      <c r="R337" s="98"/>
      <c r="S337" s="98"/>
      <c r="T337" s="98"/>
      <c r="U337" s="101"/>
      <c r="V337" s="101"/>
      <c r="W337" s="98"/>
      <c r="X337" s="98"/>
      <c r="Y337" s="98"/>
      <c r="Z337" s="98"/>
    </row>
    <row r="338" spans="1:26" ht="15">
      <c r="A338" s="94" t="str">
        <f t="shared" si="32"/>
        <v>Liquid</v>
      </c>
      <c r="B338" s="95"/>
      <c r="C338" s="95"/>
      <c r="D338" s="95"/>
      <c r="E338" s="96"/>
      <c r="F338" s="96"/>
      <c r="G338" s="97"/>
      <c r="H338" s="98">
        <f t="shared" si="36"/>
        <v>0</v>
      </c>
      <c r="I338" s="99"/>
      <c r="J338" s="95" t="s">
        <v>100</v>
      </c>
      <c r="K338" s="100"/>
      <c r="L338" s="100"/>
      <c r="M338" s="98">
        <f t="shared" si="35"/>
        <v>0</v>
      </c>
      <c r="N338" s="98">
        <f t="shared" si="33"/>
        <v>0</v>
      </c>
      <c r="O338" s="98">
        <f t="shared" si="34"/>
        <v>0</v>
      </c>
      <c r="P338" s="101">
        <f t="shared" si="31"/>
        <v>0</v>
      </c>
      <c r="Q338" s="101"/>
      <c r="R338" s="98"/>
      <c r="S338" s="98"/>
      <c r="T338" s="98"/>
      <c r="U338" s="101"/>
      <c r="V338" s="101"/>
      <c r="W338" s="98"/>
      <c r="X338" s="98"/>
      <c r="Y338" s="98"/>
      <c r="Z338" s="98"/>
    </row>
    <row r="339" spans="1:26" ht="15">
      <c r="A339" s="94" t="str">
        <f t="shared" si="32"/>
        <v>Liquid</v>
      </c>
      <c r="B339" s="95"/>
      <c r="C339" s="95"/>
      <c r="D339" s="95"/>
      <c r="E339" s="96"/>
      <c r="F339" s="96"/>
      <c r="G339" s="97"/>
      <c r="H339" s="98">
        <f t="shared" si="36"/>
        <v>0</v>
      </c>
      <c r="I339" s="99"/>
      <c r="J339" s="95" t="s">
        <v>100</v>
      </c>
      <c r="K339" s="100"/>
      <c r="L339" s="100"/>
      <c r="M339" s="98">
        <f t="shared" si="35"/>
        <v>0</v>
      </c>
      <c r="N339" s="98">
        <f t="shared" si="33"/>
        <v>0</v>
      </c>
      <c r="O339" s="98">
        <f t="shared" si="34"/>
        <v>0</v>
      </c>
      <c r="P339" s="101">
        <f t="shared" si="31"/>
        <v>0</v>
      </c>
      <c r="Q339" s="101"/>
      <c r="R339" s="98"/>
      <c r="S339" s="98"/>
      <c r="T339" s="98"/>
      <c r="U339" s="101"/>
      <c r="V339" s="101"/>
      <c r="W339" s="98"/>
      <c r="X339" s="98"/>
      <c r="Y339" s="98"/>
      <c r="Z339" s="98"/>
    </row>
    <row r="340" spans="1:28" ht="15">
      <c r="A340" s="94" t="str">
        <f>+TRIM(B340)&amp;TRIM(D340)&amp;TRIM(J340)</f>
        <v>Individuals &amp; HUF</v>
      </c>
      <c r="B340" s="95"/>
      <c r="C340" s="95"/>
      <c r="D340" s="95"/>
      <c r="E340" s="96"/>
      <c r="F340" s="96"/>
      <c r="G340" s="97"/>
      <c r="H340" s="98">
        <f aca="true" t="shared" si="37" ref="H340:H403">+G340</f>
        <v>0</v>
      </c>
      <c r="I340" s="95"/>
      <c r="J340" s="95" t="s">
        <v>101</v>
      </c>
      <c r="K340" s="100"/>
      <c r="L340" s="100"/>
      <c r="M340" s="98">
        <f>+$V$1*G340/$S$1</f>
        <v>0</v>
      </c>
      <c r="N340" s="98">
        <f aca="true" t="shared" si="38" ref="N340:N354">M340*$T$1/$V$1</f>
        <v>0</v>
      </c>
      <c r="O340" s="98">
        <f t="shared" si="34"/>
        <v>0</v>
      </c>
      <c r="P340" s="101">
        <f t="shared" si="31"/>
        <v>0</v>
      </c>
      <c r="Q340" s="101"/>
      <c r="R340" s="98">
        <f>+$V$1*G340/$S$1</f>
        <v>0</v>
      </c>
      <c r="S340" s="98">
        <f aca="true" t="shared" si="39" ref="S340:S403">R340*$T$1/$V$1</f>
        <v>0</v>
      </c>
      <c r="T340" s="98">
        <f aca="true" t="shared" si="40" ref="T340:T403">+R340-S340</f>
        <v>0</v>
      </c>
      <c r="U340" s="101"/>
      <c r="V340" s="101"/>
      <c r="W340" s="98">
        <f>+$Z$1*G340/$W$1</f>
        <v>0</v>
      </c>
      <c r="X340" s="98">
        <f>W340*$X$1/$Z$1</f>
        <v>0</v>
      </c>
      <c r="Y340" s="98">
        <f>+W340-X340</f>
        <v>0</v>
      </c>
      <c r="Z340" s="98"/>
      <c r="AB340" s="102"/>
    </row>
    <row r="341" spans="1:26" ht="15">
      <c r="A341" s="94" t="str">
        <f aca="true" t="shared" si="41" ref="A341:A404">+TRIM(B341)&amp;TRIM(D341)&amp;TRIM(J341)</f>
        <v>Others</v>
      </c>
      <c r="B341" s="95"/>
      <c r="C341" s="95"/>
      <c r="D341" s="95"/>
      <c r="E341" s="96"/>
      <c r="F341" s="96"/>
      <c r="G341" s="97"/>
      <c r="H341" s="98">
        <f t="shared" si="37"/>
        <v>0</v>
      </c>
      <c r="I341" s="95"/>
      <c r="J341" s="95" t="s">
        <v>12</v>
      </c>
      <c r="K341" s="100"/>
      <c r="L341" s="100"/>
      <c r="M341" s="98">
        <f>+$Z$1*G341/$W$1</f>
        <v>0</v>
      </c>
      <c r="N341" s="98">
        <f>M341*$X$1/$Z$1</f>
        <v>0</v>
      </c>
      <c r="O341" s="98">
        <f t="shared" si="34"/>
        <v>0</v>
      </c>
      <c r="P341" s="101">
        <f t="shared" si="31"/>
        <v>0</v>
      </c>
      <c r="Q341" s="101"/>
      <c r="R341" s="98">
        <f aca="true" t="shared" si="42" ref="R341:R404">+$V$1*G341/$S$1</f>
        <v>0</v>
      </c>
      <c r="S341" s="98">
        <f t="shared" si="39"/>
        <v>0</v>
      </c>
      <c r="T341" s="98">
        <f t="shared" si="40"/>
        <v>0</v>
      </c>
      <c r="U341" s="101"/>
      <c r="V341" s="101"/>
      <c r="W341" s="98">
        <f aca="true" t="shared" si="43" ref="W341:W404">+$Z$1*G341/$W$1</f>
        <v>0</v>
      </c>
      <c r="X341" s="98">
        <f aca="true" t="shared" si="44" ref="X341:X404">W341*$X$1/$Z$1</f>
        <v>0</v>
      </c>
      <c r="Y341" s="98">
        <f aca="true" t="shared" si="45" ref="Y341:Y404">+W341-X341</f>
        <v>0</v>
      </c>
      <c r="Z341" s="98"/>
    </row>
    <row r="342" spans="1:28" ht="15">
      <c r="A342" s="94" t="str">
        <f t="shared" si="41"/>
        <v>Individuals &amp; HUF</v>
      </c>
      <c r="B342" s="95"/>
      <c r="C342" s="95"/>
      <c r="D342" s="95"/>
      <c r="E342" s="96"/>
      <c r="F342" s="96"/>
      <c r="G342" s="97"/>
      <c r="H342" s="98">
        <f t="shared" si="37"/>
        <v>0</v>
      </c>
      <c r="I342" s="95"/>
      <c r="J342" s="95" t="s">
        <v>101</v>
      </c>
      <c r="K342" s="100"/>
      <c r="L342" s="100"/>
      <c r="M342" s="98">
        <f>+$V$1*G342/$S$1</f>
        <v>0</v>
      </c>
      <c r="N342" s="98">
        <f t="shared" si="38"/>
        <v>0</v>
      </c>
      <c r="O342" s="98">
        <f t="shared" si="34"/>
        <v>0</v>
      </c>
      <c r="P342" s="101">
        <f t="shared" si="31"/>
        <v>0</v>
      </c>
      <c r="Q342" s="101"/>
      <c r="R342" s="98">
        <f t="shared" si="42"/>
        <v>0</v>
      </c>
      <c r="S342" s="98">
        <f t="shared" si="39"/>
        <v>0</v>
      </c>
      <c r="T342" s="98">
        <f t="shared" si="40"/>
        <v>0</v>
      </c>
      <c r="U342" s="101"/>
      <c r="V342" s="101"/>
      <c r="W342" s="98">
        <f t="shared" si="43"/>
        <v>0</v>
      </c>
      <c r="X342" s="98">
        <f t="shared" si="44"/>
        <v>0</v>
      </c>
      <c r="Y342" s="98">
        <f t="shared" si="45"/>
        <v>0</v>
      </c>
      <c r="Z342" s="98"/>
      <c r="AB342" s="102"/>
    </row>
    <row r="343" spans="1:26" ht="15">
      <c r="A343" s="94" t="str">
        <f t="shared" si="41"/>
        <v>Individuals &amp; HUF</v>
      </c>
      <c r="B343" s="95"/>
      <c r="C343" s="95"/>
      <c r="D343" s="95"/>
      <c r="E343" s="96"/>
      <c r="F343" s="96"/>
      <c r="G343" s="97"/>
      <c r="H343" s="98">
        <f t="shared" si="37"/>
        <v>0</v>
      </c>
      <c r="I343" s="95"/>
      <c r="J343" s="95" t="s">
        <v>101</v>
      </c>
      <c r="K343" s="100"/>
      <c r="L343" s="100"/>
      <c r="M343" s="98">
        <f>+$V$1*G343/$S$1</f>
        <v>0</v>
      </c>
      <c r="N343" s="98">
        <f>M343*$T$1/$V$1</f>
        <v>0</v>
      </c>
      <c r="O343" s="98">
        <f t="shared" si="34"/>
        <v>0</v>
      </c>
      <c r="P343" s="101">
        <f t="shared" si="31"/>
        <v>0</v>
      </c>
      <c r="Q343" s="101"/>
      <c r="R343" s="98">
        <f t="shared" si="42"/>
        <v>0</v>
      </c>
      <c r="S343" s="98">
        <f t="shared" si="39"/>
        <v>0</v>
      </c>
      <c r="T343" s="98">
        <f t="shared" si="40"/>
        <v>0</v>
      </c>
      <c r="U343" s="101"/>
      <c r="V343" s="101"/>
      <c r="W343" s="98">
        <f t="shared" si="43"/>
        <v>0</v>
      </c>
      <c r="X343" s="98">
        <f t="shared" si="44"/>
        <v>0</v>
      </c>
      <c r="Y343" s="98">
        <f t="shared" si="45"/>
        <v>0</v>
      </c>
      <c r="Z343" s="98"/>
    </row>
    <row r="344" spans="1:26" ht="15">
      <c r="A344" s="94" t="str">
        <f t="shared" si="41"/>
        <v>Others</v>
      </c>
      <c r="B344" s="95"/>
      <c r="C344" s="95"/>
      <c r="D344" s="95"/>
      <c r="E344" s="96"/>
      <c r="F344" s="96"/>
      <c r="G344" s="97"/>
      <c r="H344" s="98">
        <f t="shared" si="37"/>
        <v>0</v>
      </c>
      <c r="I344" s="95"/>
      <c r="J344" s="95" t="s">
        <v>12</v>
      </c>
      <c r="K344" s="100"/>
      <c r="L344" s="100"/>
      <c r="M344" s="98">
        <f>+$Z$1*G344/$W$1</f>
        <v>0</v>
      </c>
      <c r="N344" s="98">
        <f>M344*$X$1/$Z$1</f>
        <v>0</v>
      </c>
      <c r="O344" s="98">
        <f t="shared" si="34"/>
        <v>0</v>
      </c>
      <c r="P344" s="101">
        <f t="shared" si="31"/>
        <v>0</v>
      </c>
      <c r="Q344" s="101"/>
      <c r="R344" s="98">
        <f t="shared" si="42"/>
        <v>0</v>
      </c>
      <c r="S344" s="98">
        <f t="shared" si="39"/>
        <v>0</v>
      </c>
      <c r="T344" s="98">
        <f t="shared" si="40"/>
        <v>0</v>
      </c>
      <c r="U344" s="101"/>
      <c r="V344" s="101"/>
      <c r="W344" s="98">
        <f t="shared" si="43"/>
        <v>0</v>
      </c>
      <c r="X344" s="98">
        <f t="shared" si="44"/>
        <v>0</v>
      </c>
      <c r="Y344" s="98">
        <f t="shared" si="45"/>
        <v>0</v>
      </c>
      <c r="Z344" s="98"/>
    </row>
    <row r="345" spans="1:26" ht="15">
      <c r="A345" s="94" t="str">
        <f t="shared" si="41"/>
        <v>Others</v>
      </c>
      <c r="B345" s="95"/>
      <c r="C345" s="95"/>
      <c r="D345" s="95"/>
      <c r="E345" s="96"/>
      <c r="F345" s="96"/>
      <c r="G345" s="97"/>
      <c r="H345" s="98">
        <f t="shared" si="37"/>
        <v>0</v>
      </c>
      <c r="I345" s="95"/>
      <c r="J345" s="95" t="s">
        <v>12</v>
      </c>
      <c r="K345" s="100"/>
      <c r="L345" s="100"/>
      <c r="M345" s="98">
        <f>+$Z$1*G345/$W$1</f>
        <v>0</v>
      </c>
      <c r="N345" s="98">
        <f>M345*$X$1/$Z$1</f>
        <v>0</v>
      </c>
      <c r="O345" s="98">
        <f t="shared" si="34"/>
        <v>0</v>
      </c>
      <c r="P345" s="101">
        <f t="shared" si="31"/>
        <v>0</v>
      </c>
      <c r="Q345" s="101"/>
      <c r="R345" s="98">
        <f t="shared" si="42"/>
        <v>0</v>
      </c>
      <c r="S345" s="98">
        <f t="shared" si="39"/>
        <v>0</v>
      </c>
      <c r="T345" s="98">
        <f t="shared" si="40"/>
        <v>0</v>
      </c>
      <c r="U345" s="101"/>
      <c r="V345" s="101"/>
      <c r="W345" s="98">
        <f t="shared" si="43"/>
        <v>0</v>
      </c>
      <c r="X345" s="98">
        <f t="shared" si="44"/>
        <v>0</v>
      </c>
      <c r="Y345" s="98">
        <f t="shared" si="45"/>
        <v>0</v>
      </c>
      <c r="Z345" s="98"/>
    </row>
    <row r="346" spans="1:28" ht="15">
      <c r="A346" s="94" t="str">
        <f t="shared" si="41"/>
        <v>Individuals &amp; HUF</v>
      </c>
      <c r="B346" s="95"/>
      <c r="C346" s="95"/>
      <c r="D346" s="95"/>
      <c r="E346" s="96"/>
      <c r="F346" s="96"/>
      <c r="G346" s="97"/>
      <c r="H346" s="98">
        <f t="shared" si="37"/>
        <v>0</v>
      </c>
      <c r="I346" s="95"/>
      <c r="J346" s="95" t="s">
        <v>101</v>
      </c>
      <c r="K346" s="100"/>
      <c r="L346" s="100"/>
      <c r="M346" s="98">
        <f>+$V$1*G346/$S$1</f>
        <v>0</v>
      </c>
      <c r="N346" s="98">
        <f t="shared" si="38"/>
        <v>0</v>
      </c>
      <c r="O346" s="98">
        <f t="shared" si="34"/>
        <v>0</v>
      </c>
      <c r="P346" s="101">
        <f t="shared" si="31"/>
        <v>0</v>
      </c>
      <c r="Q346" s="101"/>
      <c r="R346" s="98">
        <f t="shared" si="42"/>
        <v>0</v>
      </c>
      <c r="S346" s="98">
        <f t="shared" si="39"/>
        <v>0</v>
      </c>
      <c r="T346" s="98">
        <f t="shared" si="40"/>
        <v>0</v>
      </c>
      <c r="U346" s="101"/>
      <c r="V346" s="101"/>
      <c r="W346" s="98">
        <f t="shared" si="43"/>
        <v>0</v>
      </c>
      <c r="X346" s="98">
        <f t="shared" si="44"/>
        <v>0</v>
      </c>
      <c r="Y346" s="98">
        <f t="shared" si="45"/>
        <v>0</v>
      </c>
      <c r="Z346" s="98"/>
      <c r="AB346" s="102"/>
    </row>
    <row r="347" spans="1:26" ht="15">
      <c r="A347" s="94" t="str">
        <f t="shared" si="41"/>
        <v>Others</v>
      </c>
      <c r="B347" s="95"/>
      <c r="C347" s="95"/>
      <c r="D347" s="95"/>
      <c r="E347" s="96"/>
      <c r="F347" s="96"/>
      <c r="G347" s="97"/>
      <c r="H347" s="98">
        <f t="shared" si="37"/>
        <v>0</v>
      </c>
      <c r="I347" s="95"/>
      <c r="J347" s="95" t="s">
        <v>12</v>
      </c>
      <c r="K347" s="100"/>
      <c r="L347" s="100"/>
      <c r="M347" s="98">
        <f>+$Z$1*G347/$W$1</f>
        <v>0</v>
      </c>
      <c r="N347" s="98">
        <f>M347*$X$1/$Z$1</f>
        <v>0</v>
      </c>
      <c r="O347" s="98">
        <f t="shared" si="34"/>
        <v>0</v>
      </c>
      <c r="P347" s="101">
        <f t="shared" si="31"/>
        <v>0</v>
      </c>
      <c r="Q347" s="101"/>
      <c r="R347" s="98">
        <f t="shared" si="42"/>
        <v>0</v>
      </c>
      <c r="S347" s="98">
        <f t="shared" si="39"/>
        <v>0</v>
      </c>
      <c r="T347" s="98">
        <f t="shared" si="40"/>
        <v>0</v>
      </c>
      <c r="U347" s="101"/>
      <c r="V347" s="101"/>
      <c r="W347" s="98">
        <f t="shared" si="43"/>
        <v>0</v>
      </c>
      <c r="X347" s="98">
        <f t="shared" si="44"/>
        <v>0</v>
      </c>
      <c r="Y347" s="98">
        <f t="shared" si="45"/>
        <v>0</v>
      </c>
      <c r="Z347" s="98"/>
    </row>
    <row r="348" spans="1:28" ht="15">
      <c r="A348" s="94" t="str">
        <f t="shared" si="41"/>
        <v>Individuals &amp; HUF</v>
      </c>
      <c r="B348" s="95"/>
      <c r="C348" s="95"/>
      <c r="D348" s="95"/>
      <c r="E348" s="96"/>
      <c r="F348" s="96"/>
      <c r="G348" s="97"/>
      <c r="H348" s="98">
        <f t="shared" si="37"/>
        <v>0</v>
      </c>
      <c r="I348" s="95"/>
      <c r="J348" s="95" t="s">
        <v>101</v>
      </c>
      <c r="K348" s="100"/>
      <c r="L348" s="100"/>
      <c r="M348" s="98">
        <f>+$V$1*G348/$S$1</f>
        <v>0</v>
      </c>
      <c r="N348" s="98">
        <f t="shared" si="38"/>
        <v>0</v>
      </c>
      <c r="O348" s="98">
        <f t="shared" si="34"/>
        <v>0</v>
      </c>
      <c r="P348" s="101">
        <f t="shared" si="31"/>
        <v>0</v>
      </c>
      <c r="Q348" s="101"/>
      <c r="R348" s="98">
        <f t="shared" si="42"/>
        <v>0</v>
      </c>
      <c r="S348" s="98">
        <f t="shared" si="39"/>
        <v>0</v>
      </c>
      <c r="T348" s="98">
        <f t="shared" si="40"/>
        <v>0</v>
      </c>
      <c r="U348" s="101"/>
      <c r="V348" s="101"/>
      <c r="W348" s="98">
        <f t="shared" si="43"/>
        <v>0</v>
      </c>
      <c r="X348" s="98">
        <f t="shared" si="44"/>
        <v>0</v>
      </c>
      <c r="Y348" s="98">
        <f t="shared" si="45"/>
        <v>0</v>
      </c>
      <c r="Z348" s="98"/>
      <c r="AB348" s="102"/>
    </row>
    <row r="349" spans="1:26" ht="15">
      <c r="A349" s="94" t="str">
        <f t="shared" si="41"/>
        <v>Others</v>
      </c>
      <c r="B349" s="95"/>
      <c r="C349" s="95"/>
      <c r="D349" s="95"/>
      <c r="E349" s="96"/>
      <c r="F349" s="96"/>
      <c r="G349" s="97"/>
      <c r="H349" s="98">
        <f t="shared" si="37"/>
        <v>0</v>
      </c>
      <c r="I349" s="95"/>
      <c r="J349" s="95" t="s">
        <v>12</v>
      </c>
      <c r="K349" s="100"/>
      <c r="L349" s="100"/>
      <c r="M349" s="98">
        <f>+$Z$1*G349/$W$1</f>
        <v>0</v>
      </c>
      <c r="N349" s="98">
        <f>M349*$X$1/$Z$1</f>
        <v>0</v>
      </c>
      <c r="O349" s="98">
        <f t="shared" si="34"/>
        <v>0</v>
      </c>
      <c r="P349" s="101">
        <f t="shared" si="31"/>
        <v>0</v>
      </c>
      <c r="Q349" s="101"/>
      <c r="R349" s="98">
        <f t="shared" si="42"/>
        <v>0</v>
      </c>
      <c r="S349" s="98">
        <f t="shared" si="39"/>
        <v>0</v>
      </c>
      <c r="T349" s="98">
        <f t="shared" si="40"/>
        <v>0</v>
      </c>
      <c r="U349" s="101"/>
      <c r="V349" s="101"/>
      <c r="W349" s="98">
        <f t="shared" si="43"/>
        <v>0</v>
      </c>
      <c r="X349" s="98">
        <f t="shared" si="44"/>
        <v>0</v>
      </c>
      <c r="Y349" s="98">
        <f t="shared" si="45"/>
        <v>0</v>
      </c>
      <c r="Z349" s="98"/>
    </row>
    <row r="350" spans="1:28" ht="15">
      <c r="A350" s="94" t="str">
        <f t="shared" si="41"/>
        <v>Individuals &amp; HUF</v>
      </c>
      <c r="B350" s="95"/>
      <c r="C350" s="95"/>
      <c r="D350" s="95"/>
      <c r="E350" s="96"/>
      <c r="F350" s="96"/>
      <c r="G350" s="97"/>
      <c r="H350" s="98">
        <f t="shared" si="37"/>
        <v>0</v>
      </c>
      <c r="I350" s="95"/>
      <c r="J350" s="95" t="s">
        <v>101</v>
      </c>
      <c r="K350" s="100"/>
      <c r="L350" s="100"/>
      <c r="M350" s="98">
        <f>+$V$1*G350/$S$1</f>
        <v>0</v>
      </c>
      <c r="N350" s="98">
        <f t="shared" si="38"/>
        <v>0</v>
      </c>
      <c r="O350" s="98">
        <f t="shared" si="34"/>
        <v>0</v>
      </c>
      <c r="P350" s="101">
        <f t="shared" si="31"/>
        <v>0</v>
      </c>
      <c r="Q350" s="101"/>
      <c r="R350" s="98">
        <f t="shared" si="42"/>
        <v>0</v>
      </c>
      <c r="S350" s="98">
        <f t="shared" si="39"/>
        <v>0</v>
      </c>
      <c r="T350" s="98">
        <f t="shared" si="40"/>
        <v>0</v>
      </c>
      <c r="U350" s="101"/>
      <c r="V350" s="101"/>
      <c r="W350" s="98">
        <f t="shared" si="43"/>
        <v>0</v>
      </c>
      <c r="X350" s="98">
        <f t="shared" si="44"/>
        <v>0</v>
      </c>
      <c r="Y350" s="98">
        <f t="shared" si="45"/>
        <v>0</v>
      </c>
      <c r="Z350" s="98"/>
      <c r="AB350" s="102"/>
    </row>
    <row r="351" spans="1:26" ht="15">
      <c r="A351" s="94" t="str">
        <f t="shared" si="41"/>
        <v>Others</v>
      </c>
      <c r="B351" s="95"/>
      <c r="C351" s="95"/>
      <c r="D351" s="95"/>
      <c r="E351" s="96"/>
      <c r="F351" s="96"/>
      <c r="G351" s="97"/>
      <c r="H351" s="98">
        <f t="shared" si="37"/>
        <v>0</v>
      </c>
      <c r="I351" s="95"/>
      <c r="J351" s="95" t="s">
        <v>12</v>
      </c>
      <c r="K351" s="100"/>
      <c r="L351" s="100"/>
      <c r="M351" s="98">
        <f>+$Z$1*G351/$W$1</f>
        <v>0</v>
      </c>
      <c r="N351" s="98">
        <f>M351*$X$1/$Z$1</f>
        <v>0</v>
      </c>
      <c r="O351" s="98">
        <f t="shared" si="34"/>
        <v>0</v>
      </c>
      <c r="P351" s="101">
        <f t="shared" si="31"/>
        <v>0</v>
      </c>
      <c r="Q351" s="101"/>
      <c r="R351" s="98">
        <f t="shared" si="42"/>
        <v>0</v>
      </c>
      <c r="S351" s="98">
        <f t="shared" si="39"/>
        <v>0</v>
      </c>
      <c r="T351" s="98">
        <f t="shared" si="40"/>
        <v>0</v>
      </c>
      <c r="U351" s="101"/>
      <c r="V351" s="101"/>
      <c r="W351" s="98">
        <f t="shared" si="43"/>
        <v>0</v>
      </c>
      <c r="X351" s="98">
        <f t="shared" si="44"/>
        <v>0</v>
      </c>
      <c r="Y351" s="98">
        <f t="shared" si="45"/>
        <v>0</v>
      </c>
      <c r="Z351" s="98"/>
    </row>
    <row r="352" spans="1:28" ht="15">
      <c r="A352" s="94" t="str">
        <f t="shared" si="41"/>
        <v>Individuals &amp; HUF</v>
      </c>
      <c r="B352" s="95"/>
      <c r="C352" s="95"/>
      <c r="D352" s="95"/>
      <c r="E352" s="96"/>
      <c r="F352" s="96"/>
      <c r="G352" s="97"/>
      <c r="H352" s="98">
        <f t="shared" si="37"/>
        <v>0</v>
      </c>
      <c r="I352" s="95"/>
      <c r="J352" s="95" t="s">
        <v>101</v>
      </c>
      <c r="K352" s="100"/>
      <c r="L352" s="100"/>
      <c r="M352" s="98">
        <f>+$V$1*G352/$S$1</f>
        <v>0</v>
      </c>
      <c r="N352" s="98">
        <f t="shared" si="38"/>
        <v>0</v>
      </c>
      <c r="O352" s="98">
        <f t="shared" si="34"/>
        <v>0</v>
      </c>
      <c r="P352" s="101">
        <f t="shared" si="31"/>
        <v>0</v>
      </c>
      <c r="Q352" s="101"/>
      <c r="R352" s="98">
        <f t="shared" si="42"/>
        <v>0</v>
      </c>
      <c r="S352" s="98">
        <f t="shared" si="39"/>
        <v>0</v>
      </c>
      <c r="T352" s="98">
        <f t="shared" si="40"/>
        <v>0</v>
      </c>
      <c r="U352" s="101"/>
      <c r="V352" s="101"/>
      <c r="W352" s="98">
        <f t="shared" si="43"/>
        <v>0</v>
      </c>
      <c r="X352" s="98">
        <f t="shared" si="44"/>
        <v>0</v>
      </c>
      <c r="Y352" s="98">
        <f t="shared" si="45"/>
        <v>0</v>
      </c>
      <c r="Z352" s="98"/>
      <c r="AB352" s="102"/>
    </row>
    <row r="353" spans="1:26" ht="15">
      <c r="A353" s="94" t="str">
        <f t="shared" si="41"/>
        <v>Others</v>
      </c>
      <c r="B353" s="95"/>
      <c r="C353" s="95"/>
      <c r="D353" s="95"/>
      <c r="E353" s="96"/>
      <c r="F353" s="96"/>
      <c r="G353" s="97"/>
      <c r="H353" s="98">
        <f t="shared" si="37"/>
        <v>0</v>
      </c>
      <c r="I353" s="95"/>
      <c r="J353" s="95" t="s">
        <v>12</v>
      </c>
      <c r="K353" s="100"/>
      <c r="L353" s="100"/>
      <c r="M353" s="98">
        <f>+$Z$1*G353/$W$1</f>
        <v>0</v>
      </c>
      <c r="N353" s="98">
        <f>M353*$X$1/$Z$1</f>
        <v>0</v>
      </c>
      <c r="O353" s="98">
        <f t="shared" si="34"/>
        <v>0</v>
      </c>
      <c r="P353" s="101">
        <f t="shared" si="31"/>
        <v>0</v>
      </c>
      <c r="Q353" s="101"/>
      <c r="R353" s="98">
        <f t="shared" si="42"/>
        <v>0</v>
      </c>
      <c r="S353" s="98">
        <f t="shared" si="39"/>
        <v>0</v>
      </c>
      <c r="T353" s="98">
        <f t="shared" si="40"/>
        <v>0</v>
      </c>
      <c r="U353" s="101"/>
      <c r="V353" s="101"/>
      <c r="W353" s="98">
        <f t="shared" si="43"/>
        <v>0</v>
      </c>
      <c r="X353" s="98">
        <f t="shared" si="44"/>
        <v>0</v>
      </c>
      <c r="Y353" s="98">
        <f t="shared" si="45"/>
        <v>0</v>
      </c>
      <c r="Z353" s="98"/>
    </row>
    <row r="354" spans="1:28" ht="15">
      <c r="A354" s="94" t="str">
        <f t="shared" si="41"/>
        <v>Individuals &amp; HUF</v>
      </c>
      <c r="B354" s="95"/>
      <c r="C354" s="95"/>
      <c r="D354" s="95"/>
      <c r="E354" s="96"/>
      <c r="F354" s="96"/>
      <c r="G354" s="97"/>
      <c r="H354" s="98">
        <f t="shared" si="37"/>
        <v>0</v>
      </c>
      <c r="I354" s="95"/>
      <c r="J354" s="95" t="s">
        <v>101</v>
      </c>
      <c r="K354" s="100"/>
      <c r="L354" s="100"/>
      <c r="M354" s="98">
        <f>+$V$1*G354/$S$1</f>
        <v>0</v>
      </c>
      <c r="N354" s="98">
        <f t="shared" si="38"/>
        <v>0</v>
      </c>
      <c r="O354" s="98">
        <f t="shared" si="34"/>
        <v>0</v>
      </c>
      <c r="P354" s="101">
        <f t="shared" si="31"/>
        <v>0</v>
      </c>
      <c r="Q354" s="101"/>
      <c r="R354" s="98">
        <f t="shared" si="42"/>
        <v>0</v>
      </c>
      <c r="S354" s="98">
        <f t="shared" si="39"/>
        <v>0</v>
      </c>
      <c r="T354" s="98">
        <f t="shared" si="40"/>
        <v>0</v>
      </c>
      <c r="U354" s="101"/>
      <c r="V354" s="101"/>
      <c r="W354" s="98">
        <f t="shared" si="43"/>
        <v>0</v>
      </c>
      <c r="X354" s="98">
        <f t="shared" si="44"/>
        <v>0</v>
      </c>
      <c r="Y354" s="98">
        <f t="shared" si="45"/>
        <v>0</v>
      </c>
      <c r="Z354" s="98"/>
      <c r="AB354" s="102"/>
    </row>
    <row r="355" spans="1:26" ht="15">
      <c r="A355" s="94" t="str">
        <f t="shared" si="41"/>
        <v>Individuals &amp; HUF</v>
      </c>
      <c r="B355" s="95"/>
      <c r="C355" s="95"/>
      <c r="D355" s="95"/>
      <c r="E355" s="96"/>
      <c r="F355" s="96"/>
      <c r="G355" s="97"/>
      <c r="H355" s="98">
        <f t="shared" si="37"/>
        <v>0</v>
      </c>
      <c r="I355" s="95"/>
      <c r="J355" s="95" t="s">
        <v>101</v>
      </c>
      <c r="K355" s="100"/>
      <c r="L355" s="100"/>
      <c r="M355" s="98">
        <f>+$V$1*G355/$S$1</f>
        <v>0</v>
      </c>
      <c r="N355" s="98">
        <f>M355*$T$1/$V$1</f>
        <v>0</v>
      </c>
      <c r="O355" s="98">
        <f t="shared" si="34"/>
        <v>0</v>
      </c>
      <c r="P355" s="101">
        <f t="shared" si="31"/>
        <v>0</v>
      </c>
      <c r="Q355" s="101"/>
      <c r="R355" s="98">
        <f t="shared" si="42"/>
        <v>0</v>
      </c>
      <c r="S355" s="98">
        <f t="shared" si="39"/>
        <v>0</v>
      </c>
      <c r="T355" s="98">
        <f t="shared" si="40"/>
        <v>0</v>
      </c>
      <c r="U355" s="101"/>
      <c r="V355" s="101"/>
      <c r="W355" s="98">
        <f t="shared" si="43"/>
        <v>0</v>
      </c>
      <c r="X355" s="98">
        <f t="shared" si="44"/>
        <v>0</v>
      </c>
      <c r="Y355" s="98">
        <f t="shared" si="45"/>
        <v>0</v>
      </c>
      <c r="Z355" s="98"/>
    </row>
    <row r="356" spans="1:26" ht="15">
      <c r="A356" s="94" t="str">
        <f t="shared" si="41"/>
        <v>Others</v>
      </c>
      <c r="B356" s="95"/>
      <c r="C356" s="95"/>
      <c r="D356" s="95"/>
      <c r="E356" s="96"/>
      <c r="F356" s="96"/>
      <c r="G356" s="97"/>
      <c r="H356" s="98">
        <f t="shared" si="37"/>
        <v>0</v>
      </c>
      <c r="I356" s="95"/>
      <c r="J356" s="95" t="s">
        <v>12</v>
      </c>
      <c r="K356" s="100"/>
      <c r="L356" s="100"/>
      <c r="M356" s="98">
        <f>+$Z$1*G356/$W$1</f>
        <v>0</v>
      </c>
      <c r="N356" s="98">
        <f>M356*$X$1/$Z$1</f>
        <v>0</v>
      </c>
      <c r="O356" s="98">
        <f t="shared" si="34"/>
        <v>0</v>
      </c>
      <c r="P356" s="101">
        <f t="shared" si="31"/>
        <v>0</v>
      </c>
      <c r="Q356" s="101"/>
      <c r="R356" s="98">
        <f t="shared" si="42"/>
        <v>0</v>
      </c>
      <c r="S356" s="98">
        <f t="shared" si="39"/>
        <v>0</v>
      </c>
      <c r="T356" s="98">
        <f t="shared" si="40"/>
        <v>0</v>
      </c>
      <c r="U356" s="101"/>
      <c r="V356" s="101"/>
      <c r="W356" s="98">
        <f t="shared" si="43"/>
        <v>0</v>
      </c>
      <c r="X356" s="98">
        <f t="shared" si="44"/>
        <v>0</v>
      </c>
      <c r="Y356" s="98">
        <f t="shared" si="45"/>
        <v>0</v>
      </c>
      <c r="Z356" s="98"/>
    </row>
    <row r="357" spans="1:26" ht="15">
      <c r="A357" s="94" t="str">
        <f t="shared" si="41"/>
        <v>Others</v>
      </c>
      <c r="B357" s="95"/>
      <c r="C357" s="95"/>
      <c r="D357" s="95"/>
      <c r="E357" s="96"/>
      <c r="F357" s="96"/>
      <c r="G357" s="97"/>
      <c r="H357" s="98">
        <f t="shared" si="37"/>
        <v>0</v>
      </c>
      <c r="I357" s="95"/>
      <c r="J357" s="95" t="s">
        <v>12</v>
      </c>
      <c r="K357" s="100"/>
      <c r="L357" s="100"/>
      <c r="M357" s="98">
        <f>+$Z$1*G357/$W$1</f>
        <v>0</v>
      </c>
      <c r="N357" s="98">
        <f>M357*$X$1/$Z$1</f>
        <v>0</v>
      </c>
      <c r="O357" s="98">
        <f t="shared" si="34"/>
        <v>0</v>
      </c>
      <c r="P357" s="101">
        <f t="shared" si="31"/>
        <v>0</v>
      </c>
      <c r="Q357" s="101"/>
      <c r="R357" s="98">
        <f t="shared" si="42"/>
        <v>0</v>
      </c>
      <c r="S357" s="98">
        <f t="shared" si="39"/>
        <v>0</v>
      </c>
      <c r="T357" s="98">
        <f t="shared" si="40"/>
        <v>0</v>
      </c>
      <c r="U357" s="101"/>
      <c r="V357" s="101"/>
      <c r="W357" s="98">
        <f t="shared" si="43"/>
        <v>0</v>
      </c>
      <c r="X357" s="98">
        <f t="shared" si="44"/>
        <v>0</v>
      </c>
      <c r="Y357" s="98">
        <f t="shared" si="45"/>
        <v>0</v>
      </c>
      <c r="Z357" s="98"/>
    </row>
    <row r="358" spans="1:28" ht="15">
      <c r="A358" s="94" t="str">
        <f t="shared" si="41"/>
        <v>Individuals &amp; HUF</v>
      </c>
      <c r="B358" s="95"/>
      <c r="C358" s="95"/>
      <c r="D358" s="95"/>
      <c r="E358" s="96"/>
      <c r="F358" s="96"/>
      <c r="G358" s="97"/>
      <c r="H358" s="98">
        <f t="shared" si="37"/>
        <v>0</v>
      </c>
      <c r="I358" s="95"/>
      <c r="J358" s="95" t="s">
        <v>101</v>
      </c>
      <c r="K358" s="100"/>
      <c r="L358" s="100"/>
      <c r="M358" s="98">
        <f>+$V$1*G358/$S$1</f>
        <v>0</v>
      </c>
      <c r="N358" s="98">
        <f>M358*$T$1/$V$1</f>
        <v>0</v>
      </c>
      <c r="O358" s="98">
        <f t="shared" si="34"/>
        <v>0</v>
      </c>
      <c r="P358" s="101">
        <f t="shared" si="31"/>
        <v>0</v>
      </c>
      <c r="Q358" s="101"/>
      <c r="R358" s="98">
        <f t="shared" si="42"/>
        <v>0</v>
      </c>
      <c r="S358" s="98">
        <f t="shared" si="39"/>
        <v>0</v>
      </c>
      <c r="T358" s="98">
        <f t="shared" si="40"/>
        <v>0</v>
      </c>
      <c r="U358" s="101"/>
      <c r="V358" s="101"/>
      <c r="W358" s="98">
        <f t="shared" si="43"/>
        <v>0</v>
      </c>
      <c r="X358" s="98">
        <f t="shared" si="44"/>
        <v>0</v>
      </c>
      <c r="Y358" s="98">
        <f t="shared" si="45"/>
        <v>0</v>
      </c>
      <c r="Z358" s="98"/>
      <c r="AB358" s="102"/>
    </row>
    <row r="359" spans="1:26" ht="15">
      <c r="A359" s="94" t="str">
        <f t="shared" si="41"/>
        <v>Others</v>
      </c>
      <c r="B359" s="95"/>
      <c r="C359" s="95"/>
      <c r="D359" s="95"/>
      <c r="E359" s="96"/>
      <c r="F359" s="96"/>
      <c r="G359" s="97"/>
      <c r="H359" s="98">
        <f t="shared" si="37"/>
        <v>0</v>
      </c>
      <c r="I359" s="95"/>
      <c r="J359" s="95" t="s">
        <v>12</v>
      </c>
      <c r="K359" s="100"/>
      <c r="L359" s="100"/>
      <c r="M359" s="98">
        <f>+$Z$1*G359/$W$1</f>
        <v>0</v>
      </c>
      <c r="N359" s="98">
        <f>M359*$X$1/$Z$1</f>
        <v>0</v>
      </c>
      <c r="O359" s="98">
        <f t="shared" si="34"/>
        <v>0</v>
      </c>
      <c r="P359" s="101">
        <f t="shared" si="31"/>
        <v>0</v>
      </c>
      <c r="Q359" s="101"/>
      <c r="R359" s="98">
        <f t="shared" si="42"/>
        <v>0</v>
      </c>
      <c r="S359" s="98">
        <f t="shared" si="39"/>
        <v>0</v>
      </c>
      <c r="T359" s="98">
        <f t="shared" si="40"/>
        <v>0</v>
      </c>
      <c r="U359" s="101"/>
      <c r="V359" s="101"/>
      <c r="W359" s="98">
        <f t="shared" si="43"/>
        <v>0</v>
      </c>
      <c r="X359" s="98">
        <f t="shared" si="44"/>
        <v>0</v>
      </c>
      <c r="Y359" s="98">
        <f t="shared" si="45"/>
        <v>0</v>
      </c>
      <c r="Z359" s="98"/>
    </row>
    <row r="360" spans="1:28" ht="15">
      <c r="A360" s="94" t="str">
        <f t="shared" si="41"/>
        <v>Individuals &amp; HUF</v>
      </c>
      <c r="B360" s="95"/>
      <c r="C360" s="95"/>
      <c r="D360" s="95"/>
      <c r="E360" s="96"/>
      <c r="F360" s="96"/>
      <c r="G360" s="97"/>
      <c r="H360" s="98">
        <f t="shared" si="37"/>
        <v>0</v>
      </c>
      <c r="I360" s="95"/>
      <c r="J360" s="95" t="s">
        <v>101</v>
      </c>
      <c r="K360" s="100"/>
      <c r="L360" s="100"/>
      <c r="M360" s="98">
        <f>+$V$1*G360/$S$1</f>
        <v>0</v>
      </c>
      <c r="N360" s="98">
        <f>M360*$T$1/$V$1</f>
        <v>0</v>
      </c>
      <c r="O360" s="98">
        <f t="shared" si="34"/>
        <v>0</v>
      </c>
      <c r="P360" s="101">
        <f t="shared" si="31"/>
        <v>0</v>
      </c>
      <c r="Q360" s="101"/>
      <c r="R360" s="98">
        <f t="shared" si="42"/>
        <v>0</v>
      </c>
      <c r="S360" s="98">
        <f t="shared" si="39"/>
        <v>0</v>
      </c>
      <c r="T360" s="98">
        <f t="shared" si="40"/>
        <v>0</v>
      </c>
      <c r="U360" s="101"/>
      <c r="V360" s="101"/>
      <c r="W360" s="98">
        <f t="shared" si="43"/>
        <v>0</v>
      </c>
      <c r="X360" s="98">
        <f t="shared" si="44"/>
        <v>0</v>
      </c>
      <c r="Y360" s="98">
        <f t="shared" si="45"/>
        <v>0</v>
      </c>
      <c r="Z360" s="98"/>
      <c r="AB360" s="102"/>
    </row>
    <row r="361" spans="1:26" ht="15">
      <c r="A361" s="94" t="str">
        <f t="shared" si="41"/>
        <v>Others</v>
      </c>
      <c r="B361" s="95"/>
      <c r="C361" s="95"/>
      <c r="D361" s="95"/>
      <c r="E361" s="96"/>
      <c r="F361" s="96"/>
      <c r="G361" s="97"/>
      <c r="H361" s="98">
        <f t="shared" si="37"/>
        <v>0</v>
      </c>
      <c r="I361" s="95"/>
      <c r="J361" s="95" t="s">
        <v>12</v>
      </c>
      <c r="K361" s="100"/>
      <c r="L361" s="100"/>
      <c r="M361" s="98">
        <f>+$Z$1*G361/$W$1</f>
        <v>0</v>
      </c>
      <c r="N361" s="98">
        <f>M361*$X$1/$Z$1</f>
        <v>0</v>
      </c>
      <c r="O361" s="98">
        <f t="shared" si="34"/>
        <v>0</v>
      </c>
      <c r="P361" s="101">
        <f t="shared" si="31"/>
        <v>0</v>
      </c>
      <c r="Q361" s="101"/>
      <c r="R361" s="98">
        <f t="shared" si="42"/>
        <v>0</v>
      </c>
      <c r="S361" s="98">
        <f t="shared" si="39"/>
        <v>0</v>
      </c>
      <c r="T361" s="98">
        <f t="shared" si="40"/>
        <v>0</v>
      </c>
      <c r="U361" s="101"/>
      <c r="V361" s="101"/>
      <c r="W361" s="98">
        <f t="shared" si="43"/>
        <v>0</v>
      </c>
      <c r="X361" s="98">
        <f t="shared" si="44"/>
        <v>0</v>
      </c>
      <c r="Y361" s="98">
        <f t="shared" si="45"/>
        <v>0</v>
      </c>
      <c r="Z361" s="98"/>
    </row>
    <row r="362" spans="1:28" ht="15">
      <c r="A362" s="94" t="str">
        <f t="shared" si="41"/>
        <v>Individuals &amp; HUF</v>
      </c>
      <c r="B362" s="95"/>
      <c r="C362" s="95"/>
      <c r="D362" s="95"/>
      <c r="E362" s="96"/>
      <c r="F362" s="96"/>
      <c r="G362" s="97"/>
      <c r="H362" s="98">
        <f t="shared" si="37"/>
        <v>0</v>
      </c>
      <c r="I362" s="95"/>
      <c r="J362" s="95" t="s">
        <v>101</v>
      </c>
      <c r="K362" s="100"/>
      <c r="L362" s="100"/>
      <c r="M362" s="98">
        <f>+$V$1*G362/$S$1</f>
        <v>0</v>
      </c>
      <c r="N362" s="98">
        <f>M362*$T$1/$V$1</f>
        <v>0</v>
      </c>
      <c r="O362" s="98">
        <f t="shared" si="34"/>
        <v>0</v>
      </c>
      <c r="P362" s="101">
        <f t="shared" si="31"/>
        <v>0</v>
      </c>
      <c r="Q362" s="101"/>
      <c r="R362" s="98">
        <f t="shared" si="42"/>
        <v>0</v>
      </c>
      <c r="S362" s="98">
        <f t="shared" si="39"/>
        <v>0</v>
      </c>
      <c r="T362" s="98">
        <f t="shared" si="40"/>
        <v>0</v>
      </c>
      <c r="U362" s="101"/>
      <c r="V362" s="101"/>
      <c r="W362" s="98">
        <f t="shared" si="43"/>
        <v>0</v>
      </c>
      <c r="X362" s="98">
        <f t="shared" si="44"/>
        <v>0</v>
      </c>
      <c r="Y362" s="98">
        <f t="shared" si="45"/>
        <v>0</v>
      </c>
      <c r="Z362" s="98"/>
      <c r="AB362" s="102"/>
    </row>
    <row r="363" spans="1:26" ht="15">
      <c r="A363" s="94" t="str">
        <f t="shared" si="41"/>
        <v>Others</v>
      </c>
      <c r="B363" s="95"/>
      <c r="C363" s="95"/>
      <c r="D363" s="95"/>
      <c r="E363" s="96"/>
      <c r="F363" s="96"/>
      <c r="G363" s="97"/>
      <c r="H363" s="98">
        <f t="shared" si="37"/>
        <v>0</v>
      </c>
      <c r="I363" s="95"/>
      <c r="J363" s="95" t="s">
        <v>12</v>
      </c>
      <c r="K363" s="100"/>
      <c r="L363" s="100"/>
      <c r="M363" s="98">
        <f>+$Z$1*G363/$W$1</f>
        <v>0</v>
      </c>
      <c r="N363" s="98">
        <f>M363*$X$1/$Z$1</f>
        <v>0</v>
      </c>
      <c r="O363" s="98">
        <f t="shared" si="34"/>
        <v>0</v>
      </c>
      <c r="P363" s="101">
        <f t="shared" si="31"/>
        <v>0</v>
      </c>
      <c r="Q363" s="101"/>
      <c r="R363" s="98">
        <f t="shared" si="42"/>
        <v>0</v>
      </c>
      <c r="S363" s="98">
        <f t="shared" si="39"/>
        <v>0</v>
      </c>
      <c r="T363" s="98">
        <f t="shared" si="40"/>
        <v>0</v>
      </c>
      <c r="U363" s="101"/>
      <c r="V363" s="101"/>
      <c r="W363" s="98">
        <f t="shared" si="43"/>
        <v>0</v>
      </c>
      <c r="X363" s="98">
        <f t="shared" si="44"/>
        <v>0</v>
      </c>
      <c r="Y363" s="98">
        <f t="shared" si="45"/>
        <v>0</v>
      </c>
      <c r="Z363" s="98"/>
    </row>
    <row r="364" spans="1:28" ht="15">
      <c r="A364" s="94" t="str">
        <f t="shared" si="41"/>
        <v>Individuals &amp; HUF</v>
      </c>
      <c r="B364" s="95"/>
      <c r="C364" s="95"/>
      <c r="D364" s="95"/>
      <c r="E364" s="96"/>
      <c r="F364" s="96"/>
      <c r="G364" s="97"/>
      <c r="H364" s="98">
        <f t="shared" si="37"/>
        <v>0</v>
      </c>
      <c r="I364" s="95"/>
      <c r="J364" s="95" t="s">
        <v>101</v>
      </c>
      <c r="K364" s="100"/>
      <c r="L364" s="100"/>
      <c r="M364" s="98">
        <f>+$V$1*G364/$S$1</f>
        <v>0</v>
      </c>
      <c r="N364" s="98">
        <f>M364*$T$1/$V$1</f>
        <v>0</v>
      </c>
      <c r="O364" s="98">
        <f t="shared" si="34"/>
        <v>0</v>
      </c>
      <c r="P364" s="101">
        <f t="shared" si="31"/>
        <v>0</v>
      </c>
      <c r="Q364" s="101"/>
      <c r="R364" s="98">
        <f t="shared" si="42"/>
        <v>0</v>
      </c>
      <c r="S364" s="98">
        <f t="shared" si="39"/>
        <v>0</v>
      </c>
      <c r="T364" s="98">
        <f t="shared" si="40"/>
        <v>0</v>
      </c>
      <c r="U364" s="101"/>
      <c r="V364" s="101"/>
      <c r="W364" s="98">
        <f t="shared" si="43"/>
        <v>0</v>
      </c>
      <c r="X364" s="98">
        <f t="shared" si="44"/>
        <v>0</v>
      </c>
      <c r="Y364" s="98">
        <f t="shared" si="45"/>
        <v>0</v>
      </c>
      <c r="Z364" s="98"/>
      <c r="AB364" s="102"/>
    </row>
    <row r="365" spans="1:26" ht="15">
      <c r="A365" s="94" t="str">
        <f t="shared" si="41"/>
        <v>Others</v>
      </c>
      <c r="B365" s="95"/>
      <c r="C365" s="95"/>
      <c r="D365" s="95"/>
      <c r="E365" s="96"/>
      <c r="F365" s="96"/>
      <c r="G365" s="97"/>
      <c r="H365" s="98">
        <f t="shared" si="37"/>
        <v>0</v>
      </c>
      <c r="I365" s="95"/>
      <c r="J365" s="95" t="s">
        <v>12</v>
      </c>
      <c r="K365" s="100"/>
      <c r="L365" s="100"/>
      <c r="M365" s="98">
        <f>+$Z$1*G365/$W$1</f>
        <v>0</v>
      </c>
      <c r="N365" s="98">
        <f>M365*$X$1/$Z$1</f>
        <v>0</v>
      </c>
      <c r="O365" s="98">
        <f t="shared" si="34"/>
        <v>0</v>
      </c>
      <c r="P365" s="101">
        <f t="shared" si="31"/>
        <v>0</v>
      </c>
      <c r="Q365" s="101"/>
      <c r="R365" s="98">
        <f t="shared" si="42"/>
        <v>0</v>
      </c>
      <c r="S365" s="98">
        <f t="shared" si="39"/>
        <v>0</v>
      </c>
      <c r="T365" s="98">
        <f t="shared" si="40"/>
        <v>0</v>
      </c>
      <c r="U365" s="101"/>
      <c r="V365" s="101"/>
      <c r="W365" s="98">
        <f t="shared" si="43"/>
        <v>0</v>
      </c>
      <c r="X365" s="98">
        <f t="shared" si="44"/>
        <v>0</v>
      </c>
      <c r="Y365" s="98">
        <f t="shared" si="45"/>
        <v>0</v>
      </c>
      <c r="Z365" s="98"/>
    </row>
    <row r="366" spans="1:28" ht="15">
      <c r="A366" s="94" t="str">
        <f t="shared" si="41"/>
        <v>Individuals &amp; HUF</v>
      </c>
      <c r="B366" s="95"/>
      <c r="C366" s="95"/>
      <c r="D366" s="95"/>
      <c r="E366" s="96"/>
      <c r="F366" s="96"/>
      <c r="G366" s="97"/>
      <c r="H366" s="98">
        <f t="shared" si="37"/>
        <v>0</v>
      </c>
      <c r="I366" s="95"/>
      <c r="J366" s="95" t="s">
        <v>101</v>
      </c>
      <c r="K366" s="100"/>
      <c r="L366" s="100"/>
      <c r="M366" s="98">
        <f>+$V$1*G366/$S$1</f>
        <v>0</v>
      </c>
      <c r="N366" s="98">
        <f>M366*$T$1/$V$1</f>
        <v>0</v>
      </c>
      <c r="O366" s="98">
        <f t="shared" si="34"/>
        <v>0</v>
      </c>
      <c r="P366" s="101">
        <f t="shared" si="31"/>
        <v>0</v>
      </c>
      <c r="Q366" s="101"/>
      <c r="R366" s="98">
        <f t="shared" si="42"/>
        <v>0</v>
      </c>
      <c r="S366" s="98">
        <f t="shared" si="39"/>
        <v>0</v>
      </c>
      <c r="T366" s="98">
        <f t="shared" si="40"/>
        <v>0</v>
      </c>
      <c r="U366" s="101"/>
      <c r="V366" s="101"/>
      <c r="W366" s="98">
        <f t="shared" si="43"/>
        <v>0</v>
      </c>
      <c r="X366" s="98">
        <f t="shared" si="44"/>
        <v>0</v>
      </c>
      <c r="Y366" s="98">
        <f t="shared" si="45"/>
        <v>0</v>
      </c>
      <c r="Z366" s="98"/>
      <c r="AB366" s="102"/>
    </row>
    <row r="367" spans="1:26" ht="15">
      <c r="A367" s="94" t="str">
        <f t="shared" si="41"/>
        <v>Individuals &amp; HUF</v>
      </c>
      <c r="B367" s="95"/>
      <c r="C367" s="95"/>
      <c r="D367" s="95"/>
      <c r="E367" s="96"/>
      <c r="F367" s="96"/>
      <c r="G367" s="97"/>
      <c r="H367" s="98">
        <f t="shared" si="37"/>
        <v>0</v>
      </c>
      <c r="I367" s="95"/>
      <c r="J367" s="95" t="s">
        <v>101</v>
      </c>
      <c r="K367" s="100"/>
      <c r="L367" s="100"/>
      <c r="M367" s="98">
        <f>+$V$1*G367/$S$1</f>
        <v>0</v>
      </c>
      <c r="N367" s="98">
        <f>M367*$T$1/$V$1</f>
        <v>0</v>
      </c>
      <c r="O367" s="98">
        <f t="shared" si="34"/>
        <v>0</v>
      </c>
      <c r="P367" s="101">
        <f t="shared" si="31"/>
        <v>0</v>
      </c>
      <c r="Q367" s="101"/>
      <c r="R367" s="98">
        <f t="shared" si="42"/>
        <v>0</v>
      </c>
      <c r="S367" s="98">
        <f t="shared" si="39"/>
        <v>0</v>
      </c>
      <c r="T367" s="98">
        <f t="shared" si="40"/>
        <v>0</v>
      </c>
      <c r="U367" s="101"/>
      <c r="V367" s="101"/>
      <c r="W367" s="98">
        <f t="shared" si="43"/>
        <v>0</v>
      </c>
      <c r="X367" s="98">
        <f t="shared" si="44"/>
        <v>0</v>
      </c>
      <c r="Y367" s="98">
        <f t="shared" si="45"/>
        <v>0</v>
      </c>
      <c r="Z367" s="98"/>
    </row>
    <row r="368" spans="1:26" ht="15">
      <c r="A368" s="94" t="str">
        <f t="shared" si="41"/>
        <v>Others</v>
      </c>
      <c r="B368" s="95"/>
      <c r="C368" s="95"/>
      <c r="D368" s="95"/>
      <c r="E368" s="96"/>
      <c r="F368" s="96"/>
      <c r="G368" s="97"/>
      <c r="H368" s="98">
        <f t="shared" si="37"/>
        <v>0</v>
      </c>
      <c r="I368" s="95"/>
      <c r="J368" s="95" t="s">
        <v>12</v>
      </c>
      <c r="K368" s="100"/>
      <c r="L368" s="100"/>
      <c r="M368" s="98">
        <f>+$Z$1*G368/$W$1</f>
        <v>0</v>
      </c>
      <c r="N368" s="98">
        <f>M368*$X$1/$Z$1</f>
        <v>0</v>
      </c>
      <c r="O368" s="98">
        <f t="shared" si="34"/>
        <v>0</v>
      </c>
      <c r="P368" s="101">
        <f t="shared" si="31"/>
        <v>0</v>
      </c>
      <c r="Q368" s="101"/>
      <c r="R368" s="98">
        <f t="shared" si="42"/>
        <v>0</v>
      </c>
      <c r="S368" s="98">
        <f t="shared" si="39"/>
        <v>0</v>
      </c>
      <c r="T368" s="98">
        <f t="shared" si="40"/>
        <v>0</v>
      </c>
      <c r="U368" s="101"/>
      <c r="V368" s="101"/>
      <c r="W368" s="98">
        <f t="shared" si="43"/>
        <v>0</v>
      </c>
      <c r="X368" s="98">
        <f t="shared" si="44"/>
        <v>0</v>
      </c>
      <c r="Y368" s="98">
        <f t="shared" si="45"/>
        <v>0</v>
      </c>
      <c r="Z368" s="98"/>
    </row>
    <row r="369" spans="1:26" ht="15">
      <c r="A369" s="94" t="str">
        <f t="shared" si="41"/>
        <v>Others</v>
      </c>
      <c r="B369" s="95"/>
      <c r="C369" s="95"/>
      <c r="D369" s="95"/>
      <c r="E369" s="96"/>
      <c r="F369" s="96"/>
      <c r="G369" s="97"/>
      <c r="H369" s="98">
        <f t="shared" si="37"/>
        <v>0</v>
      </c>
      <c r="I369" s="95"/>
      <c r="J369" s="95" t="s">
        <v>12</v>
      </c>
      <c r="K369" s="100"/>
      <c r="L369" s="100"/>
      <c r="M369" s="98">
        <f>+$Z$1*G369/$W$1</f>
        <v>0</v>
      </c>
      <c r="N369" s="98">
        <f>M369*$X$1/$Z$1</f>
        <v>0</v>
      </c>
      <c r="O369" s="98">
        <f t="shared" si="34"/>
        <v>0</v>
      </c>
      <c r="P369" s="101">
        <f t="shared" si="31"/>
        <v>0</v>
      </c>
      <c r="Q369" s="101"/>
      <c r="R369" s="98">
        <f t="shared" si="42"/>
        <v>0</v>
      </c>
      <c r="S369" s="98">
        <f t="shared" si="39"/>
        <v>0</v>
      </c>
      <c r="T369" s="98">
        <f t="shared" si="40"/>
        <v>0</v>
      </c>
      <c r="U369" s="101"/>
      <c r="V369" s="101"/>
      <c r="W369" s="98">
        <f t="shared" si="43"/>
        <v>0</v>
      </c>
      <c r="X369" s="98">
        <f t="shared" si="44"/>
        <v>0</v>
      </c>
      <c r="Y369" s="98">
        <f t="shared" si="45"/>
        <v>0</v>
      </c>
      <c r="Z369" s="98"/>
    </row>
    <row r="370" spans="1:28" ht="15">
      <c r="A370" s="94" t="str">
        <f t="shared" si="41"/>
        <v>Individuals &amp; HUF</v>
      </c>
      <c r="B370" s="95"/>
      <c r="C370" s="95"/>
      <c r="D370" s="95"/>
      <c r="E370" s="96"/>
      <c r="F370" s="96"/>
      <c r="G370" s="97"/>
      <c r="H370" s="98">
        <f t="shared" si="37"/>
        <v>0</v>
      </c>
      <c r="I370" s="95"/>
      <c r="J370" s="95" t="s">
        <v>101</v>
      </c>
      <c r="K370" s="100"/>
      <c r="L370" s="100"/>
      <c r="M370" s="98">
        <f>+$V$1*G370/$S$1</f>
        <v>0</v>
      </c>
      <c r="N370" s="98">
        <f>M370*$T$1/$V$1</f>
        <v>0</v>
      </c>
      <c r="O370" s="98">
        <f t="shared" si="34"/>
        <v>0</v>
      </c>
      <c r="P370" s="101">
        <f t="shared" si="31"/>
        <v>0</v>
      </c>
      <c r="Q370" s="101"/>
      <c r="R370" s="98">
        <f t="shared" si="42"/>
        <v>0</v>
      </c>
      <c r="S370" s="98">
        <f t="shared" si="39"/>
        <v>0</v>
      </c>
      <c r="T370" s="98">
        <f t="shared" si="40"/>
        <v>0</v>
      </c>
      <c r="U370" s="101"/>
      <c r="V370" s="101"/>
      <c r="W370" s="98">
        <f t="shared" si="43"/>
        <v>0</v>
      </c>
      <c r="X370" s="98">
        <f t="shared" si="44"/>
        <v>0</v>
      </c>
      <c r="Y370" s="98">
        <f t="shared" si="45"/>
        <v>0</v>
      </c>
      <c r="Z370" s="98"/>
      <c r="AB370" s="102"/>
    </row>
    <row r="371" spans="1:26" ht="15">
      <c r="A371" s="94" t="str">
        <f t="shared" si="41"/>
        <v>Others</v>
      </c>
      <c r="B371" s="95"/>
      <c r="C371" s="95"/>
      <c r="D371" s="95"/>
      <c r="E371" s="96"/>
      <c r="F371" s="96"/>
      <c r="G371" s="97"/>
      <c r="H371" s="98">
        <f t="shared" si="37"/>
        <v>0</v>
      </c>
      <c r="I371" s="95"/>
      <c r="J371" s="95" t="s">
        <v>12</v>
      </c>
      <c r="K371" s="100"/>
      <c r="L371" s="100"/>
      <c r="M371" s="98">
        <f>+$Z$1*G371/$W$1</f>
        <v>0</v>
      </c>
      <c r="N371" s="98">
        <f>M371*$X$1/$Z$1</f>
        <v>0</v>
      </c>
      <c r="O371" s="98">
        <f t="shared" si="34"/>
        <v>0</v>
      </c>
      <c r="P371" s="101">
        <f t="shared" si="31"/>
        <v>0</v>
      </c>
      <c r="Q371" s="101"/>
      <c r="R371" s="98">
        <f t="shared" si="42"/>
        <v>0</v>
      </c>
      <c r="S371" s="98">
        <f t="shared" si="39"/>
        <v>0</v>
      </c>
      <c r="T371" s="98">
        <f t="shared" si="40"/>
        <v>0</v>
      </c>
      <c r="U371" s="101"/>
      <c r="V371" s="101"/>
      <c r="W371" s="98">
        <f t="shared" si="43"/>
        <v>0</v>
      </c>
      <c r="X371" s="98">
        <f t="shared" si="44"/>
        <v>0</v>
      </c>
      <c r="Y371" s="98">
        <f t="shared" si="45"/>
        <v>0</v>
      </c>
      <c r="Z371" s="98"/>
    </row>
    <row r="372" spans="1:28" ht="15">
      <c r="A372" s="94" t="str">
        <f t="shared" si="41"/>
        <v>Individuals &amp; HUF</v>
      </c>
      <c r="B372" s="95"/>
      <c r="C372" s="95"/>
      <c r="D372" s="95"/>
      <c r="E372" s="96"/>
      <c r="F372" s="96"/>
      <c r="G372" s="97"/>
      <c r="H372" s="98">
        <f t="shared" si="37"/>
        <v>0</v>
      </c>
      <c r="I372" s="95"/>
      <c r="J372" s="95" t="s">
        <v>101</v>
      </c>
      <c r="K372" s="100"/>
      <c r="L372" s="100"/>
      <c r="M372" s="98">
        <f>+$V$1*G372/$S$1</f>
        <v>0</v>
      </c>
      <c r="N372" s="98">
        <f>M372*$T$1/$V$1</f>
        <v>0</v>
      </c>
      <c r="O372" s="98">
        <f t="shared" si="34"/>
        <v>0</v>
      </c>
      <c r="P372" s="101">
        <f t="shared" si="31"/>
        <v>0</v>
      </c>
      <c r="Q372" s="101"/>
      <c r="R372" s="98">
        <f t="shared" si="42"/>
        <v>0</v>
      </c>
      <c r="S372" s="98">
        <f t="shared" si="39"/>
        <v>0</v>
      </c>
      <c r="T372" s="98">
        <f t="shared" si="40"/>
        <v>0</v>
      </c>
      <c r="U372" s="101"/>
      <c r="V372" s="101"/>
      <c r="W372" s="98">
        <f t="shared" si="43"/>
        <v>0</v>
      </c>
      <c r="X372" s="98">
        <f t="shared" si="44"/>
        <v>0</v>
      </c>
      <c r="Y372" s="98">
        <f t="shared" si="45"/>
        <v>0</v>
      </c>
      <c r="Z372" s="98"/>
      <c r="AB372" s="102"/>
    </row>
    <row r="373" spans="1:26" ht="15">
      <c r="A373" s="94" t="str">
        <f t="shared" si="41"/>
        <v>Others</v>
      </c>
      <c r="B373" s="95"/>
      <c r="C373" s="95"/>
      <c r="D373" s="95"/>
      <c r="E373" s="96"/>
      <c r="F373" s="96"/>
      <c r="G373" s="97"/>
      <c r="H373" s="98">
        <f t="shared" si="37"/>
        <v>0</v>
      </c>
      <c r="I373" s="95"/>
      <c r="J373" s="95" t="s">
        <v>12</v>
      </c>
      <c r="K373" s="100"/>
      <c r="L373" s="100"/>
      <c r="M373" s="98">
        <f>+$Z$1*G373/$W$1</f>
        <v>0</v>
      </c>
      <c r="N373" s="98">
        <f>M373*$X$1/$Z$1</f>
        <v>0</v>
      </c>
      <c r="O373" s="98">
        <f t="shared" si="34"/>
        <v>0</v>
      </c>
      <c r="P373" s="101">
        <f t="shared" si="31"/>
        <v>0</v>
      </c>
      <c r="Q373" s="101"/>
      <c r="R373" s="98">
        <f t="shared" si="42"/>
        <v>0</v>
      </c>
      <c r="S373" s="98">
        <f t="shared" si="39"/>
        <v>0</v>
      </c>
      <c r="T373" s="98">
        <f t="shared" si="40"/>
        <v>0</v>
      </c>
      <c r="U373" s="101"/>
      <c r="V373" s="101"/>
      <c r="W373" s="98">
        <f t="shared" si="43"/>
        <v>0</v>
      </c>
      <c r="X373" s="98">
        <f t="shared" si="44"/>
        <v>0</v>
      </c>
      <c r="Y373" s="98">
        <f t="shared" si="45"/>
        <v>0</v>
      </c>
      <c r="Z373" s="98"/>
    </row>
    <row r="374" spans="1:28" ht="15">
      <c r="A374" s="94" t="str">
        <f t="shared" si="41"/>
        <v>Individuals &amp; HUF</v>
      </c>
      <c r="B374" s="95"/>
      <c r="C374" s="95"/>
      <c r="D374" s="95"/>
      <c r="E374" s="96"/>
      <c r="F374" s="96"/>
      <c r="G374" s="97"/>
      <c r="H374" s="98">
        <f t="shared" si="37"/>
        <v>0</v>
      </c>
      <c r="I374" s="95"/>
      <c r="J374" s="95" t="s">
        <v>101</v>
      </c>
      <c r="K374" s="100"/>
      <c r="L374" s="100"/>
      <c r="M374" s="98">
        <f>+$V$1*G374/$S$1</f>
        <v>0</v>
      </c>
      <c r="N374" s="98">
        <f>M374*$T$1/$V$1</f>
        <v>0</v>
      </c>
      <c r="O374" s="98">
        <f t="shared" si="34"/>
        <v>0</v>
      </c>
      <c r="P374" s="101">
        <f t="shared" si="31"/>
        <v>0</v>
      </c>
      <c r="Q374" s="101"/>
      <c r="R374" s="98">
        <f t="shared" si="42"/>
        <v>0</v>
      </c>
      <c r="S374" s="98">
        <f t="shared" si="39"/>
        <v>0</v>
      </c>
      <c r="T374" s="98">
        <f t="shared" si="40"/>
        <v>0</v>
      </c>
      <c r="U374" s="101"/>
      <c r="V374" s="101"/>
      <c r="W374" s="98">
        <f t="shared" si="43"/>
        <v>0</v>
      </c>
      <c r="X374" s="98">
        <f t="shared" si="44"/>
        <v>0</v>
      </c>
      <c r="Y374" s="98">
        <f t="shared" si="45"/>
        <v>0</v>
      </c>
      <c r="Z374" s="98"/>
      <c r="AB374" s="102"/>
    </row>
    <row r="375" spans="1:26" ht="15">
      <c r="A375" s="94" t="str">
        <f t="shared" si="41"/>
        <v>Others</v>
      </c>
      <c r="B375" s="95"/>
      <c r="C375" s="95"/>
      <c r="D375" s="95"/>
      <c r="E375" s="96"/>
      <c r="F375" s="96"/>
      <c r="G375" s="97"/>
      <c r="H375" s="98">
        <f t="shared" si="37"/>
        <v>0</v>
      </c>
      <c r="I375" s="95"/>
      <c r="J375" s="95" t="s">
        <v>12</v>
      </c>
      <c r="K375" s="100"/>
      <c r="L375" s="100"/>
      <c r="M375" s="98">
        <f>+$Z$1*G375/$W$1</f>
        <v>0</v>
      </c>
      <c r="N375" s="98">
        <f>M375*$X$1/$Z$1</f>
        <v>0</v>
      </c>
      <c r="O375" s="98">
        <f t="shared" si="34"/>
        <v>0</v>
      </c>
      <c r="P375" s="101">
        <f t="shared" si="31"/>
        <v>0</v>
      </c>
      <c r="Q375" s="101"/>
      <c r="R375" s="98">
        <f t="shared" si="42"/>
        <v>0</v>
      </c>
      <c r="S375" s="98">
        <f t="shared" si="39"/>
        <v>0</v>
      </c>
      <c r="T375" s="98">
        <f t="shared" si="40"/>
        <v>0</v>
      </c>
      <c r="U375" s="101"/>
      <c r="V375" s="101"/>
      <c r="W375" s="98">
        <f t="shared" si="43"/>
        <v>0</v>
      </c>
      <c r="X375" s="98">
        <f t="shared" si="44"/>
        <v>0</v>
      </c>
      <c r="Y375" s="98">
        <f t="shared" si="45"/>
        <v>0</v>
      </c>
      <c r="Z375" s="98"/>
    </row>
    <row r="376" spans="1:28" ht="15">
      <c r="A376" s="94" t="str">
        <f t="shared" si="41"/>
        <v>Individuals &amp; HUF</v>
      </c>
      <c r="B376" s="95"/>
      <c r="C376" s="95"/>
      <c r="D376" s="95"/>
      <c r="E376" s="96"/>
      <c r="F376" s="96"/>
      <c r="G376" s="97"/>
      <c r="H376" s="98">
        <f t="shared" si="37"/>
        <v>0</v>
      </c>
      <c r="I376" s="95"/>
      <c r="J376" s="95" t="s">
        <v>101</v>
      </c>
      <c r="K376" s="100"/>
      <c r="L376" s="100"/>
      <c r="M376" s="98">
        <f>+$V$1*G376/$S$1</f>
        <v>0</v>
      </c>
      <c r="N376" s="98">
        <f>M376*$T$1/$V$1</f>
        <v>0</v>
      </c>
      <c r="O376" s="98">
        <f t="shared" si="34"/>
        <v>0</v>
      </c>
      <c r="P376" s="101">
        <f t="shared" si="31"/>
        <v>0</v>
      </c>
      <c r="Q376" s="101"/>
      <c r="R376" s="98">
        <f t="shared" si="42"/>
        <v>0</v>
      </c>
      <c r="S376" s="98">
        <f t="shared" si="39"/>
        <v>0</v>
      </c>
      <c r="T376" s="98">
        <f t="shared" si="40"/>
        <v>0</v>
      </c>
      <c r="U376" s="101"/>
      <c r="V376" s="101"/>
      <c r="W376" s="98">
        <f t="shared" si="43"/>
        <v>0</v>
      </c>
      <c r="X376" s="98">
        <f t="shared" si="44"/>
        <v>0</v>
      </c>
      <c r="Y376" s="98">
        <f t="shared" si="45"/>
        <v>0</v>
      </c>
      <c r="Z376" s="98"/>
      <c r="AB376" s="102"/>
    </row>
    <row r="377" spans="1:26" ht="15">
      <c r="A377" s="94" t="str">
        <f t="shared" si="41"/>
        <v>Others</v>
      </c>
      <c r="B377" s="95"/>
      <c r="C377" s="95"/>
      <c r="D377" s="95"/>
      <c r="E377" s="96"/>
      <c r="F377" s="96"/>
      <c r="G377" s="97"/>
      <c r="H377" s="98">
        <f t="shared" si="37"/>
        <v>0</v>
      </c>
      <c r="I377" s="95"/>
      <c r="J377" s="95" t="s">
        <v>12</v>
      </c>
      <c r="K377" s="100"/>
      <c r="L377" s="100"/>
      <c r="M377" s="98">
        <f>+$Z$1*G377/$W$1</f>
        <v>0</v>
      </c>
      <c r="N377" s="98">
        <f>M377*$X$1/$Z$1</f>
        <v>0</v>
      </c>
      <c r="O377" s="98">
        <f t="shared" si="34"/>
        <v>0</v>
      </c>
      <c r="P377" s="101">
        <f t="shared" si="31"/>
        <v>0</v>
      </c>
      <c r="Q377" s="101"/>
      <c r="R377" s="98">
        <f t="shared" si="42"/>
        <v>0</v>
      </c>
      <c r="S377" s="98">
        <f t="shared" si="39"/>
        <v>0</v>
      </c>
      <c r="T377" s="98">
        <f t="shared" si="40"/>
        <v>0</v>
      </c>
      <c r="U377" s="101"/>
      <c r="V377" s="101"/>
      <c r="W377" s="98">
        <f t="shared" si="43"/>
        <v>0</v>
      </c>
      <c r="X377" s="98">
        <f t="shared" si="44"/>
        <v>0</v>
      </c>
      <c r="Y377" s="98">
        <f t="shared" si="45"/>
        <v>0</v>
      </c>
      <c r="Z377" s="98"/>
    </row>
    <row r="378" spans="1:28" ht="15">
      <c r="A378" s="94" t="str">
        <f t="shared" si="41"/>
        <v>Individuals &amp; HUF</v>
      </c>
      <c r="B378" s="95"/>
      <c r="C378" s="95"/>
      <c r="D378" s="95"/>
      <c r="E378" s="96"/>
      <c r="F378" s="96"/>
      <c r="G378" s="97"/>
      <c r="H378" s="98">
        <f t="shared" si="37"/>
        <v>0</v>
      </c>
      <c r="I378" s="95"/>
      <c r="J378" s="95" t="s">
        <v>101</v>
      </c>
      <c r="K378" s="100"/>
      <c r="L378" s="100"/>
      <c r="M378" s="98">
        <f>+$V$1*G378/$S$1</f>
        <v>0</v>
      </c>
      <c r="N378" s="98">
        <f>M378*$T$1/$V$1</f>
        <v>0</v>
      </c>
      <c r="O378" s="98">
        <f t="shared" si="34"/>
        <v>0</v>
      </c>
      <c r="P378" s="101">
        <f t="shared" si="31"/>
        <v>0</v>
      </c>
      <c r="Q378" s="101"/>
      <c r="R378" s="98">
        <f t="shared" si="42"/>
        <v>0</v>
      </c>
      <c r="S378" s="98">
        <f t="shared" si="39"/>
        <v>0</v>
      </c>
      <c r="T378" s="98">
        <f t="shared" si="40"/>
        <v>0</v>
      </c>
      <c r="U378" s="101"/>
      <c r="V378" s="101"/>
      <c r="W378" s="98">
        <f t="shared" si="43"/>
        <v>0</v>
      </c>
      <c r="X378" s="98">
        <f t="shared" si="44"/>
        <v>0</v>
      </c>
      <c r="Y378" s="98">
        <f t="shared" si="45"/>
        <v>0</v>
      </c>
      <c r="Z378" s="98"/>
      <c r="AB378" s="102"/>
    </row>
    <row r="379" spans="1:26" ht="15">
      <c r="A379" s="94" t="str">
        <f t="shared" si="41"/>
        <v>Individuals &amp; HUF</v>
      </c>
      <c r="B379" s="95"/>
      <c r="C379" s="95"/>
      <c r="D379" s="95"/>
      <c r="E379" s="96"/>
      <c r="F379" s="96"/>
      <c r="G379" s="97"/>
      <c r="H379" s="98">
        <f t="shared" si="37"/>
        <v>0</v>
      </c>
      <c r="I379" s="95"/>
      <c r="J379" s="95" t="s">
        <v>101</v>
      </c>
      <c r="K379" s="100"/>
      <c r="L379" s="100"/>
      <c r="M379" s="98">
        <f>+$V$1*G379/$S$1</f>
        <v>0</v>
      </c>
      <c r="N379" s="98">
        <f>M379*$T$1/$V$1</f>
        <v>0</v>
      </c>
      <c r="O379" s="98">
        <f t="shared" si="34"/>
        <v>0</v>
      </c>
      <c r="P379" s="101">
        <f t="shared" si="31"/>
        <v>0</v>
      </c>
      <c r="Q379" s="101"/>
      <c r="R379" s="98">
        <f t="shared" si="42"/>
        <v>0</v>
      </c>
      <c r="S379" s="98">
        <f t="shared" si="39"/>
        <v>0</v>
      </c>
      <c r="T379" s="98">
        <f t="shared" si="40"/>
        <v>0</v>
      </c>
      <c r="U379" s="101"/>
      <c r="V379" s="101"/>
      <c r="W379" s="98">
        <f t="shared" si="43"/>
        <v>0</v>
      </c>
      <c r="X379" s="98">
        <f t="shared" si="44"/>
        <v>0</v>
      </c>
      <c r="Y379" s="98">
        <f t="shared" si="45"/>
        <v>0</v>
      </c>
      <c r="Z379" s="98"/>
    </row>
    <row r="380" spans="1:26" ht="15">
      <c r="A380" s="94" t="str">
        <f t="shared" si="41"/>
        <v>Individuals &amp; HUF</v>
      </c>
      <c r="B380" s="95"/>
      <c r="C380" s="95"/>
      <c r="D380" s="95"/>
      <c r="E380" s="96"/>
      <c r="F380" s="96"/>
      <c r="G380" s="97"/>
      <c r="H380" s="98">
        <f t="shared" si="37"/>
        <v>0</v>
      </c>
      <c r="I380" s="95"/>
      <c r="J380" s="95" t="s">
        <v>101</v>
      </c>
      <c r="K380" s="100"/>
      <c r="L380" s="100"/>
      <c r="M380" s="98">
        <f>+$V$1*G380/$S$1</f>
        <v>0</v>
      </c>
      <c r="N380" s="98">
        <f>M380*$T$1/$V$1</f>
        <v>0</v>
      </c>
      <c r="O380" s="98">
        <f t="shared" si="34"/>
        <v>0</v>
      </c>
      <c r="P380" s="101">
        <f t="shared" si="31"/>
        <v>0</v>
      </c>
      <c r="Q380" s="101"/>
      <c r="R380" s="98">
        <f t="shared" si="42"/>
        <v>0</v>
      </c>
      <c r="S380" s="98">
        <f t="shared" si="39"/>
        <v>0</v>
      </c>
      <c r="T380" s="98">
        <f t="shared" si="40"/>
        <v>0</v>
      </c>
      <c r="U380" s="101"/>
      <c r="V380" s="101"/>
      <c r="W380" s="98">
        <f t="shared" si="43"/>
        <v>0</v>
      </c>
      <c r="X380" s="98">
        <f t="shared" si="44"/>
        <v>0</v>
      </c>
      <c r="Y380" s="98">
        <f t="shared" si="45"/>
        <v>0</v>
      </c>
      <c r="Z380" s="98"/>
    </row>
    <row r="381" spans="1:26" ht="15">
      <c r="A381" s="94" t="str">
        <f t="shared" si="41"/>
        <v>Others</v>
      </c>
      <c r="B381" s="95"/>
      <c r="C381" s="95"/>
      <c r="D381" s="95"/>
      <c r="E381" s="96"/>
      <c r="F381" s="96"/>
      <c r="G381" s="97"/>
      <c r="H381" s="98">
        <f t="shared" si="37"/>
        <v>0</v>
      </c>
      <c r="I381" s="95"/>
      <c r="J381" s="95" t="s">
        <v>12</v>
      </c>
      <c r="K381" s="100"/>
      <c r="L381" s="100"/>
      <c r="M381" s="98">
        <f>+$Z$1*G381/$W$1</f>
        <v>0</v>
      </c>
      <c r="N381" s="98">
        <f>M381*$X$1/$Z$1</f>
        <v>0</v>
      </c>
      <c r="O381" s="98">
        <f t="shared" si="34"/>
        <v>0</v>
      </c>
      <c r="P381" s="101">
        <f t="shared" si="31"/>
        <v>0</v>
      </c>
      <c r="Q381" s="101"/>
      <c r="R381" s="98">
        <f t="shared" si="42"/>
        <v>0</v>
      </c>
      <c r="S381" s="98">
        <f t="shared" si="39"/>
        <v>0</v>
      </c>
      <c r="T381" s="98">
        <f t="shared" si="40"/>
        <v>0</v>
      </c>
      <c r="U381" s="101"/>
      <c r="V381" s="101"/>
      <c r="W381" s="98">
        <f t="shared" si="43"/>
        <v>0</v>
      </c>
      <c r="X381" s="98">
        <f t="shared" si="44"/>
        <v>0</v>
      </c>
      <c r="Y381" s="98">
        <f t="shared" si="45"/>
        <v>0</v>
      </c>
      <c r="Z381" s="98"/>
    </row>
    <row r="382" spans="1:26" ht="15">
      <c r="A382" s="94" t="str">
        <f t="shared" si="41"/>
        <v>Others</v>
      </c>
      <c r="B382" s="95"/>
      <c r="C382" s="95"/>
      <c r="D382" s="95"/>
      <c r="E382" s="96"/>
      <c r="F382" s="96"/>
      <c r="G382" s="97"/>
      <c r="H382" s="98">
        <f t="shared" si="37"/>
        <v>0</v>
      </c>
      <c r="I382" s="95"/>
      <c r="J382" s="95" t="s">
        <v>12</v>
      </c>
      <c r="K382" s="100"/>
      <c r="L382" s="100"/>
      <c r="M382" s="98">
        <f>+$V$1*G382/$S$1</f>
        <v>0</v>
      </c>
      <c r="N382" s="98">
        <f>M382*$T$1/$V$1</f>
        <v>0</v>
      </c>
      <c r="O382" s="98">
        <f t="shared" si="34"/>
        <v>0</v>
      </c>
      <c r="P382" s="101">
        <f t="shared" si="31"/>
        <v>0</v>
      </c>
      <c r="Q382" s="101"/>
      <c r="R382" s="98">
        <f t="shared" si="42"/>
        <v>0</v>
      </c>
      <c r="S382" s="98">
        <f t="shared" si="39"/>
        <v>0</v>
      </c>
      <c r="T382" s="98">
        <f t="shared" si="40"/>
        <v>0</v>
      </c>
      <c r="U382" s="101"/>
      <c r="V382" s="101"/>
      <c r="W382" s="98">
        <f t="shared" si="43"/>
        <v>0</v>
      </c>
      <c r="X382" s="98">
        <f t="shared" si="44"/>
        <v>0</v>
      </c>
      <c r="Y382" s="98">
        <f t="shared" si="45"/>
        <v>0</v>
      </c>
      <c r="Z382" s="98"/>
    </row>
    <row r="383" spans="1:26" ht="15">
      <c r="A383" s="94" t="str">
        <f t="shared" si="41"/>
        <v>Others</v>
      </c>
      <c r="B383" s="95"/>
      <c r="C383" s="95"/>
      <c r="D383" s="95"/>
      <c r="E383" s="96"/>
      <c r="F383" s="96"/>
      <c r="G383" s="97"/>
      <c r="H383" s="98">
        <f t="shared" si="37"/>
        <v>0</v>
      </c>
      <c r="I383" s="95"/>
      <c r="J383" s="95" t="s">
        <v>12</v>
      </c>
      <c r="K383" s="100"/>
      <c r="L383" s="100"/>
      <c r="M383" s="98">
        <f>+$Z$1*G383/$W$1</f>
        <v>0</v>
      </c>
      <c r="N383" s="98">
        <f>M383*$X$1/$Z$1</f>
        <v>0</v>
      </c>
      <c r="O383" s="98">
        <f t="shared" si="34"/>
        <v>0</v>
      </c>
      <c r="P383" s="101">
        <f t="shared" si="31"/>
        <v>0</v>
      </c>
      <c r="Q383" s="101"/>
      <c r="R383" s="98">
        <f t="shared" si="42"/>
        <v>0</v>
      </c>
      <c r="S383" s="98">
        <f t="shared" si="39"/>
        <v>0</v>
      </c>
      <c r="T383" s="98">
        <f t="shared" si="40"/>
        <v>0</v>
      </c>
      <c r="U383" s="101"/>
      <c r="V383" s="101"/>
      <c r="W383" s="98">
        <f t="shared" si="43"/>
        <v>0</v>
      </c>
      <c r="X383" s="98">
        <f t="shared" si="44"/>
        <v>0</v>
      </c>
      <c r="Y383" s="98">
        <f t="shared" si="45"/>
        <v>0</v>
      </c>
      <c r="Z383" s="98"/>
    </row>
    <row r="384" spans="1:28" ht="15">
      <c r="A384" s="94" t="str">
        <f t="shared" si="41"/>
        <v>Individuals &amp; HUF</v>
      </c>
      <c r="B384" s="95"/>
      <c r="C384" s="95"/>
      <c r="D384" s="95"/>
      <c r="E384" s="96"/>
      <c r="F384" s="96"/>
      <c r="G384" s="97"/>
      <c r="H384" s="98">
        <f t="shared" si="37"/>
        <v>0</v>
      </c>
      <c r="I384" s="95"/>
      <c r="J384" s="95" t="s">
        <v>101</v>
      </c>
      <c r="K384" s="100"/>
      <c r="L384" s="100"/>
      <c r="M384" s="98">
        <f>+$V$1*G384/$S$1</f>
        <v>0</v>
      </c>
      <c r="N384" s="98">
        <f>M384*$T$1/$V$1</f>
        <v>0</v>
      </c>
      <c r="O384" s="98">
        <f t="shared" si="34"/>
        <v>0</v>
      </c>
      <c r="P384" s="101">
        <f t="shared" si="31"/>
        <v>0</v>
      </c>
      <c r="Q384" s="101"/>
      <c r="R384" s="98">
        <f t="shared" si="42"/>
        <v>0</v>
      </c>
      <c r="S384" s="98">
        <f t="shared" si="39"/>
        <v>0</v>
      </c>
      <c r="T384" s="98">
        <f t="shared" si="40"/>
        <v>0</v>
      </c>
      <c r="U384" s="101"/>
      <c r="V384" s="101"/>
      <c r="W384" s="98">
        <f t="shared" si="43"/>
        <v>0</v>
      </c>
      <c r="X384" s="98">
        <f t="shared" si="44"/>
        <v>0</v>
      </c>
      <c r="Y384" s="98">
        <f t="shared" si="45"/>
        <v>0</v>
      </c>
      <c r="Z384" s="98"/>
      <c r="AB384" s="102"/>
    </row>
    <row r="385" spans="1:26" ht="15">
      <c r="A385" s="94" t="str">
        <f t="shared" si="41"/>
        <v>Others</v>
      </c>
      <c r="B385" s="95"/>
      <c r="C385" s="95"/>
      <c r="D385" s="95"/>
      <c r="E385" s="96"/>
      <c r="F385" s="96"/>
      <c r="G385" s="97"/>
      <c r="H385" s="98">
        <f t="shared" si="37"/>
        <v>0</v>
      </c>
      <c r="I385" s="95"/>
      <c r="J385" s="95" t="s">
        <v>12</v>
      </c>
      <c r="K385" s="100"/>
      <c r="L385" s="100"/>
      <c r="M385" s="98">
        <f>+$Z$1*G385/$W$1</f>
        <v>0</v>
      </c>
      <c r="N385" s="98">
        <f>M385*$X$1/$Z$1</f>
        <v>0</v>
      </c>
      <c r="O385" s="98">
        <f t="shared" si="34"/>
        <v>0</v>
      </c>
      <c r="P385" s="101">
        <f t="shared" si="31"/>
        <v>0</v>
      </c>
      <c r="Q385" s="101"/>
      <c r="R385" s="98">
        <f t="shared" si="42"/>
        <v>0</v>
      </c>
      <c r="S385" s="98">
        <f t="shared" si="39"/>
        <v>0</v>
      </c>
      <c r="T385" s="98">
        <f t="shared" si="40"/>
        <v>0</v>
      </c>
      <c r="U385" s="101"/>
      <c r="V385" s="101"/>
      <c r="W385" s="98">
        <f t="shared" si="43"/>
        <v>0</v>
      </c>
      <c r="X385" s="98">
        <f t="shared" si="44"/>
        <v>0</v>
      </c>
      <c r="Y385" s="98">
        <f t="shared" si="45"/>
        <v>0</v>
      </c>
      <c r="Z385" s="98"/>
    </row>
    <row r="386" spans="1:28" ht="15">
      <c r="A386" s="94" t="str">
        <f t="shared" si="41"/>
        <v>Individuals &amp; HUF</v>
      </c>
      <c r="B386" s="95"/>
      <c r="C386" s="95"/>
      <c r="D386" s="95"/>
      <c r="E386" s="96"/>
      <c r="F386" s="96"/>
      <c r="G386" s="97"/>
      <c r="H386" s="98">
        <f t="shared" si="37"/>
        <v>0</v>
      </c>
      <c r="I386" s="95"/>
      <c r="J386" s="95" t="s">
        <v>101</v>
      </c>
      <c r="K386" s="100"/>
      <c r="L386" s="100"/>
      <c r="M386" s="98">
        <f>+$V$1*G386/$S$1</f>
        <v>0</v>
      </c>
      <c r="N386" s="98">
        <f>M386*$T$1/$V$1</f>
        <v>0</v>
      </c>
      <c r="O386" s="98">
        <f t="shared" si="34"/>
        <v>0</v>
      </c>
      <c r="P386" s="101">
        <f aca="true" t="shared" si="46" ref="P386:P449">+O386-G386</f>
        <v>0</v>
      </c>
      <c r="Q386" s="101"/>
      <c r="R386" s="98">
        <f t="shared" si="42"/>
        <v>0</v>
      </c>
      <c r="S386" s="98">
        <f t="shared" si="39"/>
        <v>0</v>
      </c>
      <c r="T386" s="98">
        <f t="shared" si="40"/>
        <v>0</v>
      </c>
      <c r="U386" s="101"/>
      <c r="V386" s="101"/>
      <c r="W386" s="98">
        <f t="shared" si="43"/>
        <v>0</v>
      </c>
      <c r="X386" s="98">
        <f t="shared" si="44"/>
        <v>0</v>
      </c>
      <c r="Y386" s="98">
        <f t="shared" si="45"/>
        <v>0</v>
      </c>
      <c r="Z386" s="98"/>
      <c r="AB386" s="102"/>
    </row>
    <row r="387" spans="1:26" ht="15">
      <c r="A387" s="94" t="str">
        <f t="shared" si="41"/>
        <v>Others</v>
      </c>
      <c r="B387" s="95"/>
      <c r="C387" s="95"/>
      <c r="D387" s="95"/>
      <c r="E387" s="96"/>
      <c r="F387" s="96"/>
      <c r="G387" s="97"/>
      <c r="H387" s="98">
        <f t="shared" si="37"/>
        <v>0</v>
      </c>
      <c r="I387" s="95"/>
      <c r="J387" s="95" t="s">
        <v>12</v>
      </c>
      <c r="K387" s="100"/>
      <c r="L387" s="100"/>
      <c r="M387" s="98">
        <f>+$Z$1*G387/$W$1</f>
        <v>0</v>
      </c>
      <c r="N387" s="98">
        <f>M387*$X$1/$Z$1</f>
        <v>0</v>
      </c>
      <c r="O387" s="98">
        <f aca="true" t="shared" si="47" ref="O387:O450">+M387-N387</f>
        <v>0</v>
      </c>
      <c r="P387" s="101">
        <f t="shared" si="46"/>
        <v>0</v>
      </c>
      <c r="Q387" s="101"/>
      <c r="R387" s="98">
        <f t="shared" si="42"/>
        <v>0</v>
      </c>
      <c r="S387" s="98">
        <f t="shared" si="39"/>
        <v>0</v>
      </c>
      <c r="T387" s="98">
        <f t="shared" si="40"/>
        <v>0</v>
      </c>
      <c r="U387" s="101"/>
      <c r="V387" s="101"/>
      <c r="W387" s="98">
        <f t="shared" si="43"/>
        <v>0</v>
      </c>
      <c r="X387" s="98">
        <f t="shared" si="44"/>
        <v>0</v>
      </c>
      <c r="Y387" s="98">
        <f t="shared" si="45"/>
        <v>0</v>
      </c>
      <c r="Z387" s="98"/>
    </row>
    <row r="388" spans="1:28" ht="15">
      <c r="A388" s="94" t="str">
        <f t="shared" si="41"/>
        <v>Individuals &amp; HUF</v>
      </c>
      <c r="B388" s="95"/>
      <c r="C388" s="95"/>
      <c r="D388" s="95"/>
      <c r="E388" s="96"/>
      <c r="F388" s="96"/>
      <c r="G388" s="97"/>
      <c r="H388" s="98">
        <f t="shared" si="37"/>
        <v>0</v>
      </c>
      <c r="I388" s="95"/>
      <c r="J388" s="95" t="s">
        <v>101</v>
      </c>
      <c r="K388" s="100"/>
      <c r="L388" s="100"/>
      <c r="M388" s="98">
        <f>+$V$1*G388/$S$1</f>
        <v>0</v>
      </c>
      <c r="N388" s="98">
        <f>M388*$T$1/$V$1</f>
        <v>0</v>
      </c>
      <c r="O388" s="98">
        <f t="shared" si="47"/>
        <v>0</v>
      </c>
      <c r="P388" s="101">
        <f t="shared" si="46"/>
        <v>0</v>
      </c>
      <c r="Q388" s="101"/>
      <c r="R388" s="98">
        <f t="shared" si="42"/>
        <v>0</v>
      </c>
      <c r="S388" s="98">
        <f t="shared" si="39"/>
        <v>0</v>
      </c>
      <c r="T388" s="98">
        <f t="shared" si="40"/>
        <v>0</v>
      </c>
      <c r="U388" s="101"/>
      <c r="V388" s="101"/>
      <c r="W388" s="98">
        <f t="shared" si="43"/>
        <v>0</v>
      </c>
      <c r="X388" s="98">
        <f t="shared" si="44"/>
        <v>0</v>
      </c>
      <c r="Y388" s="98">
        <f t="shared" si="45"/>
        <v>0</v>
      </c>
      <c r="Z388" s="98"/>
      <c r="AB388" s="102"/>
    </row>
    <row r="389" spans="1:26" ht="15">
      <c r="A389" s="94" t="str">
        <f t="shared" si="41"/>
        <v>Others</v>
      </c>
      <c r="B389" s="95"/>
      <c r="C389" s="95"/>
      <c r="D389" s="95"/>
      <c r="E389" s="96"/>
      <c r="F389" s="96"/>
      <c r="G389" s="97"/>
      <c r="H389" s="98">
        <f t="shared" si="37"/>
        <v>0</v>
      </c>
      <c r="I389" s="95"/>
      <c r="J389" s="95" t="s">
        <v>12</v>
      </c>
      <c r="K389" s="100"/>
      <c r="L389" s="100"/>
      <c r="M389" s="98">
        <f>+$Z$1*G389/$W$1</f>
        <v>0</v>
      </c>
      <c r="N389" s="98">
        <f>M389*$X$1/$Z$1</f>
        <v>0</v>
      </c>
      <c r="O389" s="98">
        <f t="shared" si="47"/>
        <v>0</v>
      </c>
      <c r="P389" s="101">
        <f t="shared" si="46"/>
        <v>0</v>
      </c>
      <c r="Q389" s="101"/>
      <c r="R389" s="98">
        <f t="shared" si="42"/>
        <v>0</v>
      </c>
      <c r="S389" s="98">
        <f t="shared" si="39"/>
        <v>0</v>
      </c>
      <c r="T389" s="98">
        <f t="shared" si="40"/>
        <v>0</v>
      </c>
      <c r="U389" s="101"/>
      <c r="V389" s="101"/>
      <c r="W389" s="98">
        <f t="shared" si="43"/>
        <v>0</v>
      </c>
      <c r="X389" s="98">
        <f t="shared" si="44"/>
        <v>0</v>
      </c>
      <c r="Y389" s="98">
        <f t="shared" si="45"/>
        <v>0</v>
      </c>
      <c r="Z389" s="98"/>
    </row>
    <row r="390" spans="1:28" ht="15">
      <c r="A390" s="94" t="str">
        <f t="shared" si="41"/>
        <v>Individuals &amp; HUF</v>
      </c>
      <c r="B390" s="95"/>
      <c r="C390" s="95"/>
      <c r="D390" s="95"/>
      <c r="E390" s="96"/>
      <c r="F390" s="96"/>
      <c r="G390" s="97"/>
      <c r="H390" s="98">
        <f t="shared" si="37"/>
        <v>0</v>
      </c>
      <c r="I390" s="95"/>
      <c r="J390" s="95" t="s">
        <v>101</v>
      </c>
      <c r="K390" s="100"/>
      <c r="L390" s="100"/>
      <c r="M390" s="98">
        <f>+$V$1*G390/$S$1</f>
        <v>0</v>
      </c>
      <c r="N390" s="98">
        <f>M390*$T$1/$V$1</f>
        <v>0</v>
      </c>
      <c r="O390" s="98">
        <f t="shared" si="47"/>
        <v>0</v>
      </c>
      <c r="P390" s="101">
        <f t="shared" si="46"/>
        <v>0</v>
      </c>
      <c r="Q390" s="101"/>
      <c r="R390" s="98">
        <f t="shared" si="42"/>
        <v>0</v>
      </c>
      <c r="S390" s="98">
        <f t="shared" si="39"/>
        <v>0</v>
      </c>
      <c r="T390" s="98">
        <f t="shared" si="40"/>
        <v>0</v>
      </c>
      <c r="U390" s="101"/>
      <c r="V390" s="101"/>
      <c r="W390" s="98">
        <f t="shared" si="43"/>
        <v>0</v>
      </c>
      <c r="X390" s="98">
        <f t="shared" si="44"/>
        <v>0</v>
      </c>
      <c r="Y390" s="98">
        <f t="shared" si="45"/>
        <v>0</v>
      </c>
      <c r="Z390" s="98"/>
      <c r="AB390" s="102"/>
    </row>
    <row r="391" spans="1:26" ht="15">
      <c r="A391" s="94" t="str">
        <f t="shared" si="41"/>
        <v>Others</v>
      </c>
      <c r="B391" s="95"/>
      <c r="C391" s="95"/>
      <c r="D391" s="95"/>
      <c r="E391" s="96"/>
      <c r="F391" s="96"/>
      <c r="G391" s="97"/>
      <c r="H391" s="98">
        <f t="shared" si="37"/>
        <v>0</v>
      </c>
      <c r="I391" s="95"/>
      <c r="J391" s="95" t="s">
        <v>12</v>
      </c>
      <c r="K391" s="100"/>
      <c r="L391" s="100"/>
      <c r="M391" s="98">
        <f>+$Z$1*G391/$W$1</f>
        <v>0</v>
      </c>
      <c r="N391" s="98">
        <f>M391*$X$1/$Z$1</f>
        <v>0</v>
      </c>
      <c r="O391" s="98">
        <f t="shared" si="47"/>
        <v>0</v>
      </c>
      <c r="P391" s="101">
        <f t="shared" si="46"/>
        <v>0</v>
      </c>
      <c r="Q391" s="101"/>
      <c r="R391" s="98">
        <f t="shared" si="42"/>
        <v>0</v>
      </c>
      <c r="S391" s="98">
        <f t="shared" si="39"/>
        <v>0</v>
      </c>
      <c r="T391" s="98">
        <f t="shared" si="40"/>
        <v>0</v>
      </c>
      <c r="U391" s="101"/>
      <c r="V391" s="101"/>
      <c r="W391" s="98">
        <f t="shared" si="43"/>
        <v>0</v>
      </c>
      <c r="X391" s="98">
        <f t="shared" si="44"/>
        <v>0</v>
      </c>
      <c r="Y391" s="98">
        <f t="shared" si="45"/>
        <v>0</v>
      </c>
      <c r="Z391" s="98"/>
    </row>
    <row r="392" spans="1:28" ht="15">
      <c r="A392" s="94" t="str">
        <f t="shared" si="41"/>
        <v>Individuals &amp; HUF</v>
      </c>
      <c r="B392" s="95"/>
      <c r="C392" s="95"/>
      <c r="D392" s="95"/>
      <c r="E392" s="96"/>
      <c r="F392" s="96"/>
      <c r="G392" s="97"/>
      <c r="H392" s="98">
        <f t="shared" si="37"/>
        <v>0</v>
      </c>
      <c r="I392" s="95"/>
      <c r="J392" s="95" t="s">
        <v>101</v>
      </c>
      <c r="K392" s="100"/>
      <c r="L392" s="100"/>
      <c r="M392" s="98">
        <f>+$V$1*G392/$S$1</f>
        <v>0</v>
      </c>
      <c r="N392" s="98">
        <f>M392*$T$1/$V$1</f>
        <v>0</v>
      </c>
      <c r="O392" s="98">
        <f t="shared" si="47"/>
        <v>0</v>
      </c>
      <c r="P392" s="101">
        <f t="shared" si="46"/>
        <v>0</v>
      </c>
      <c r="Q392" s="101"/>
      <c r="R392" s="98">
        <f t="shared" si="42"/>
        <v>0</v>
      </c>
      <c r="S392" s="98">
        <f t="shared" si="39"/>
        <v>0</v>
      </c>
      <c r="T392" s="98">
        <f t="shared" si="40"/>
        <v>0</v>
      </c>
      <c r="U392" s="101"/>
      <c r="V392" s="101"/>
      <c r="W392" s="98">
        <f t="shared" si="43"/>
        <v>0</v>
      </c>
      <c r="X392" s="98">
        <f t="shared" si="44"/>
        <v>0</v>
      </c>
      <c r="Y392" s="98">
        <f t="shared" si="45"/>
        <v>0</v>
      </c>
      <c r="Z392" s="98"/>
      <c r="AB392" s="102"/>
    </row>
    <row r="393" spans="1:26" ht="15">
      <c r="A393" s="94" t="str">
        <f t="shared" si="41"/>
        <v>Individuals &amp; HUF</v>
      </c>
      <c r="B393" s="95"/>
      <c r="C393" s="95"/>
      <c r="D393" s="95"/>
      <c r="E393" s="96"/>
      <c r="F393" s="96"/>
      <c r="G393" s="97"/>
      <c r="H393" s="98">
        <f t="shared" si="37"/>
        <v>0</v>
      </c>
      <c r="I393" s="95"/>
      <c r="J393" s="95" t="s">
        <v>101</v>
      </c>
      <c r="K393" s="100"/>
      <c r="L393" s="100"/>
      <c r="M393" s="98">
        <f>+$V$1*G393/$S$1</f>
        <v>0</v>
      </c>
      <c r="N393" s="98">
        <f>M393*$T$1/$V$1</f>
        <v>0</v>
      </c>
      <c r="O393" s="98">
        <f t="shared" si="47"/>
        <v>0</v>
      </c>
      <c r="P393" s="101">
        <f t="shared" si="46"/>
        <v>0</v>
      </c>
      <c r="Q393" s="101"/>
      <c r="R393" s="98">
        <f t="shared" si="42"/>
        <v>0</v>
      </c>
      <c r="S393" s="98">
        <f t="shared" si="39"/>
        <v>0</v>
      </c>
      <c r="T393" s="98">
        <f t="shared" si="40"/>
        <v>0</v>
      </c>
      <c r="U393" s="101"/>
      <c r="V393" s="101"/>
      <c r="W393" s="98">
        <f t="shared" si="43"/>
        <v>0</v>
      </c>
      <c r="X393" s="98">
        <f t="shared" si="44"/>
        <v>0</v>
      </c>
      <c r="Y393" s="98">
        <f t="shared" si="45"/>
        <v>0</v>
      </c>
      <c r="Z393" s="98"/>
    </row>
    <row r="394" spans="1:26" ht="15">
      <c r="A394" s="94" t="str">
        <f t="shared" si="41"/>
        <v>Others</v>
      </c>
      <c r="B394" s="95"/>
      <c r="C394" s="95"/>
      <c r="D394" s="95"/>
      <c r="E394" s="96"/>
      <c r="F394" s="96"/>
      <c r="G394" s="97"/>
      <c r="H394" s="98">
        <f t="shared" si="37"/>
        <v>0</v>
      </c>
      <c r="I394" s="95"/>
      <c r="J394" s="95" t="s">
        <v>12</v>
      </c>
      <c r="K394" s="100"/>
      <c r="L394" s="100"/>
      <c r="M394" s="98">
        <f>+$Z$1*G394/$W$1</f>
        <v>0</v>
      </c>
      <c r="N394" s="98">
        <f>M394*$X$1/$Z$1</f>
        <v>0</v>
      </c>
      <c r="O394" s="98">
        <f t="shared" si="47"/>
        <v>0</v>
      </c>
      <c r="P394" s="101">
        <f t="shared" si="46"/>
        <v>0</v>
      </c>
      <c r="Q394" s="101"/>
      <c r="R394" s="98">
        <f t="shared" si="42"/>
        <v>0</v>
      </c>
      <c r="S394" s="98">
        <f t="shared" si="39"/>
        <v>0</v>
      </c>
      <c r="T394" s="98">
        <f t="shared" si="40"/>
        <v>0</v>
      </c>
      <c r="U394" s="101"/>
      <c r="V394" s="101"/>
      <c r="W394" s="98">
        <f t="shared" si="43"/>
        <v>0</v>
      </c>
      <c r="X394" s="98">
        <f t="shared" si="44"/>
        <v>0</v>
      </c>
      <c r="Y394" s="98">
        <f t="shared" si="45"/>
        <v>0</v>
      </c>
      <c r="Z394" s="98"/>
    </row>
    <row r="395" spans="1:26" ht="15">
      <c r="A395" s="94" t="str">
        <f t="shared" si="41"/>
        <v>Others</v>
      </c>
      <c r="B395" s="95"/>
      <c r="C395" s="95"/>
      <c r="D395" s="95"/>
      <c r="E395" s="96"/>
      <c r="F395" s="96"/>
      <c r="G395" s="97"/>
      <c r="H395" s="98">
        <f t="shared" si="37"/>
        <v>0</v>
      </c>
      <c r="I395" s="95"/>
      <c r="J395" s="95" t="s">
        <v>12</v>
      </c>
      <c r="K395" s="100"/>
      <c r="L395" s="100"/>
      <c r="M395" s="98">
        <f>+$Z$1*G395/$W$1</f>
        <v>0</v>
      </c>
      <c r="N395" s="98">
        <f>M395*$X$1/$Z$1</f>
        <v>0</v>
      </c>
      <c r="O395" s="98">
        <f t="shared" si="47"/>
        <v>0</v>
      </c>
      <c r="P395" s="101">
        <f t="shared" si="46"/>
        <v>0</v>
      </c>
      <c r="Q395" s="101"/>
      <c r="R395" s="98">
        <f t="shared" si="42"/>
        <v>0</v>
      </c>
      <c r="S395" s="98">
        <f t="shared" si="39"/>
        <v>0</v>
      </c>
      <c r="T395" s="98">
        <f t="shared" si="40"/>
        <v>0</v>
      </c>
      <c r="U395" s="101"/>
      <c r="V395" s="101"/>
      <c r="W395" s="98">
        <f t="shared" si="43"/>
        <v>0</v>
      </c>
      <c r="X395" s="98">
        <f t="shared" si="44"/>
        <v>0</v>
      </c>
      <c r="Y395" s="98">
        <f t="shared" si="45"/>
        <v>0</v>
      </c>
      <c r="Z395" s="98"/>
    </row>
    <row r="396" spans="1:28" ht="15">
      <c r="A396" s="94" t="str">
        <f t="shared" si="41"/>
        <v>Individuals &amp; HUF</v>
      </c>
      <c r="B396" s="95"/>
      <c r="C396" s="95"/>
      <c r="D396" s="95"/>
      <c r="E396" s="96"/>
      <c r="F396" s="96"/>
      <c r="G396" s="97"/>
      <c r="H396" s="98">
        <f t="shared" si="37"/>
        <v>0</v>
      </c>
      <c r="I396" s="95"/>
      <c r="J396" s="95" t="s">
        <v>101</v>
      </c>
      <c r="K396" s="100"/>
      <c r="L396" s="100"/>
      <c r="M396" s="98">
        <f>+$V$1*G396/$S$1</f>
        <v>0</v>
      </c>
      <c r="N396" s="98">
        <f>M396*$T$1/$V$1</f>
        <v>0</v>
      </c>
      <c r="O396" s="98">
        <f t="shared" si="47"/>
        <v>0</v>
      </c>
      <c r="P396" s="101">
        <f t="shared" si="46"/>
        <v>0</v>
      </c>
      <c r="Q396" s="101"/>
      <c r="R396" s="98">
        <f t="shared" si="42"/>
        <v>0</v>
      </c>
      <c r="S396" s="98">
        <f t="shared" si="39"/>
        <v>0</v>
      </c>
      <c r="T396" s="98">
        <f t="shared" si="40"/>
        <v>0</v>
      </c>
      <c r="U396" s="101"/>
      <c r="V396" s="101"/>
      <c r="W396" s="98">
        <f t="shared" si="43"/>
        <v>0</v>
      </c>
      <c r="X396" s="98">
        <f t="shared" si="44"/>
        <v>0</v>
      </c>
      <c r="Y396" s="98">
        <f t="shared" si="45"/>
        <v>0</v>
      </c>
      <c r="Z396" s="98"/>
      <c r="AB396" s="102"/>
    </row>
    <row r="397" spans="1:26" ht="15">
      <c r="A397" s="94" t="str">
        <f t="shared" si="41"/>
        <v>Others</v>
      </c>
      <c r="B397" s="95"/>
      <c r="C397" s="95"/>
      <c r="D397" s="95"/>
      <c r="E397" s="96"/>
      <c r="F397" s="96"/>
      <c r="G397" s="97"/>
      <c r="H397" s="98">
        <f t="shared" si="37"/>
        <v>0</v>
      </c>
      <c r="I397" s="95"/>
      <c r="J397" s="95" t="s">
        <v>12</v>
      </c>
      <c r="K397" s="100"/>
      <c r="L397" s="100"/>
      <c r="M397" s="98">
        <f>+$Z$1*G397/$W$1</f>
        <v>0</v>
      </c>
      <c r="N397" s="98">
        <f>M397*$X$1/$Z$1</f>
        <v>0</v>
      </c>
      <c r="O397" s="98">
        <f t="shared" si="47"/>
        <v>0</v>
      </c>
      <c r="P397" s="101">
        <f t="shared" si="46"/>
        <v>0</v>
      </c>
      <c r="Q397" s="101"/>
      <c r="R397" s="98">
        <f t="shared" si="42"/>
        <v>0</v>
      </c>
      <c r="S397" s="98">
        <f t="shared" si="39"/>
        <v>0</v>
      </c>
      <c r="T397" s="98">
        <f t="shared" si="40"/>
        <v>0</v>
      </c>
      <c r="U397" s="101"/>
      <c r="V397" s="101"/>
      <c r="W397" s="98">
        <f t="shared" si="43"/>
        <v>0</v>
      </c>
      <c r="X397" s="98">
        <f t="shared" si="44"/>
        <v>0</v>
      </c>
      <c r="Y397" s="98">
        <f t="shared" si="45"/>
        <v>0</v>
      </c>
      <c r="Z397" s="98"/>
    </row>
    <row r="398" spans="1:28" ht="15">
      <c r="A398" s="94" t="str">
        <f t="shared" si="41"/>
        <v>Individuals &amp; HUF</v>
      </c>
      <c r="B398" s="95"/>
      <c r="C398" s="95"/>
      <c r="D398" s="95"/>
      <c r="E398" s="96"/>
      <c r="F398" s="96"/>
      <c r="G398" s="97"/>
      <c r="H398" s="98">
        <f t="shared" si="37"/>
        <v>0</v>
      </c>
      <c r="I398" s="95"/>
      <c r="J398" s="95" t="s">
        <v>101</v>
      </c>
      <c r="K398" s="100"/>
      <c r="L398" s="100"/>
      <c r="M398" s="98">
        <f>+$V$1*G398/$S$1</f>
        <v>0</v>
      </c>
      <c r="N398" s="98">
        <f>M398*$T$1/$V$1</f>
        <v>0</v>
      </c>
      <c r="O398" s="98">
        <f t="shared" si="47"/>
        <v>0</v>
      </c>
      <c r="P398" s="101">
        <f t="shared" si="46"/>
        <v>0</v>
      </c>
      <c r="Q398" s="101"/>
      <c r="R398" s="98">
        <f t="shared" si="42"/>
        <v>0</v>
      </c>
      <c r="S398" s="98">
        <f t="shared" si="39"/>
        <v>0</v>
      </c>
      <c r="T398" s="98">
        <f t="shared" si="40"/>
        <v>0</v>
      </c>
      <c r="U398" s="101"/>
      <c r="V398" s="101"/>
      <c r="W398" s="98">
        <f t="shared" si="43"/>
        <v>0</v>
      </c>
      <c r="X398" s="98">
        <f t="shared" si="44"/>
        <v>0</v>
      </c>
      <c r="Y398" s="98">
        <f t="shared" si="45"/>
        <v>0</v>
      </c>
      <c r="Z398" s="98"/>
      <c r="AB398" s="102"/>
    </row>
    <row r="399" spans="1:26" ht="15">
      <c r="A399" s="94" t="str">
        <f t="shared" si="41"/>
        <v>Others</v>
      </c>
      <c r="B399" s="95"/>
      <c r="C399" s="95"/>
      <c r="D399" s="95"/>
      <c r="E399" s="96"/>
      <c r="F399" s="96"/>
      <c r="G399" s="97"/>
      <c r="H399" s="98">
        <f t="shared" si="37"/>
        <v>0</v>
      </c>
      <c r="I399" s="95"/>
      <c r="J399" s="95" t="s">
        <v>12</v>
      </c>
      <c r="K399" s="100"/>
      <c r="L399" s="100"/>
      <c r="M399" s="98">
        <f>+$Z$1*G399/$W$1</f>
        <v>0</v>
      </c>
      <c r="N399" s="98">
        <f>M399*$X$1/$Z$1</f>
        <v>0</v>
      </c>
      <c r="O399" s="98">
        <f t="shared" si="47"/>
        <v>0</v>
      </c>
      <c r="P399" s="101">
        <f t="shared" si="46"/>
        <v>0</v>
      </c>
      <c r="Q399" s="101"/>
      <c r="R399" s="98">
        <f t="shared" si="42"/>
        <v>0</v>
      </c>
      <c r="S399" s="98">
        <f t="shared" si="39"/>
        <v>0</v>
      </c>
      <c r="T399" s="98">
        <f t="shared" si="40"/>
        <v>0</v>
      </c>
      <c r="U399" s="101"/>
      <c r="V399" s="101"/>
      <c r="W399" s="98">
        <f t="shared" si="43"/>
        <v>0</v>
      </c>
      <c r="X399" s="98">
        <f t="shared" si="44"/>
        <v>0</v>
      </c>
      <c r="Y399" s="98">
        <f t="shared" si="45"/>
        <v>0</v>
      </c>
      <c r="Z399" s="98"/>
    </row>
    <row r="400" spans="1:28" ht="15">
      <c r="A400" s="94" t="str">
        <f t="shared" si="41"/>
        <v>Individuals &amp; HUF</v>
      </c>
      <c r="B400" s="95"/>
      <c r="C400" s="95"/>
      <c r="D400" s="95"/>
      <c r="E400" s="96"/>
      <c r="F400" s="96"/>
      <c r="G400" s="97"/>
      <c r="H400" s="98">
        <f t="shared" si="37"/>
        <v>0</v>
      </c>
      <c r="I400" s="95"/>
      <c r="J400" s="95" t="s">
        <v>101</v>
      </c>
      <c r="K400" s="100"/>
      <c r="L400" s="100"/>
      <c r="M400" s="98">
        <f>+$V$1*G400/$S$1</f>
        <v>0</v>
      </c>
      <c r="N400" s="98">
        <f>M400*$T$1/$V$1</f>
        <v>0</v>
      </c>
      <c r="O400" s="98">
        <f t="shared" si="47"/>
        <v>0</v>
      </c>
      <c r="P400" s="101">
        <f t="shared" si="46"/>
        <v>0</v>
      </c>
      <c r="Q400" s="101"/>
      <c r="R400" s="98">
        <f t="shared" si="42"/>
        <v>0</v>
      </c>
      <c r="S400" s="98">
        <f t="shared" si="39"/>
        <v>0</v>
      </c>
      <c r="T400" s="98">
        <f t="shared" si="40"/>
        <v>0</v>
      </c>
      <c r="U400" s="101"/>
      <c r="V400" s="101"/>
      <c r="W400" s="98">
        <f t="shared" si="43"/>
        <v>0</v>
      </c>
      <c r="X400" s="98">
        <f t="shared" si="44"/>
        <v>0</v>
      </c>
      <c r="Y400" s="98">
        <f t="shared" si="45"/>
        <v>0</v>
      </c>
      <c r="Z400" s="98"/>
      <c r="AB400" s="102"/>
    </row>
    <row r="401" spans="1:26" ht="15">
      <c r="A401" s="94" t="str">
        <f t="shared" si="41"/>
        <v>Others</v>
      </c>
      <c r="B401" s="95"/>
      <c r="C401" s="95"/>
      <c r="D401" s="95"/>
      <c r="E401" s="96"/>
      <c r="F401" s="96"/>
      <c r="G401" s="97"/>
      <c r="H401" s="98">
        <f t="shared" si="37"/>
        <v>0</v>
      </c>
      <c r="I401" s="95"/>
      <c r="J401" s="95" t="s">
        <v>12</v>
      </c>
      <c r="K401" s="100"/>
      <c r="L401" s="100"/>
      <c r="M401" s="98">
        <f>+$Z$1*G401/$W$1</f>
        <v>0</v>
      </c>
      <c r="N401" s="98">
        <f>M401*$X$1/$Z$1</f>
        <v>0</v>
      </c>
      <c r="O401" s="98">
        <f t="shared" si="47"/>
        <v>0</v>
      </c>
      <c r="P401" s="101">
        <f t="shared" si="46"/>
        <v>0</v>
      </c>
      <c r="Q401" s="101"/>
      <c r="R401" s="98">
        <f t="shared" si="42"/>
        <v>0</v>
      </c>
      <c r="S401" s="98">
        <f t="shared" si="39"/>
        <v>0</v>
      </c>
      <c r="T401" s="98">
        <f t="shared" si="40"/>
        <v>0</v>
      </c>
      <c r="U401" s="101"/>
      <c r="V401" s="101"/>
      <c r="W401" s="98">
        <f t="shared" si="43"/>
        <v>0</v>
      </c>
      <c r="X401" s="98">
        <f t="shared" si="44"/>
        <v>0</v>
      </c>
      <c r="Y401" s="98">
        <f t="shared" si="45"/>
        <v>0</v>
      </c>
      <c r="Z401" s="98"/>
    </row>
    <row r="402" spans="1:28" ht="15">
      <c r="A402" s="94" t="str">
        <f t="shared" si="41"/>
        <v>Individuals &amp; HUF</v>
      </c>
      <c r="B402" s="95"/>
      <c r="C402" s="95"/>
      <c r="D402" s="95"/>
      <c r="E402" s="96"/>
      <c r="F402" s="96"/>
      <c r="G402" s="97"/>
      <c r="H402" s="98">
        <f t="shared" si="37"/>
        <v>0</v>
      </c>
      <c r="I402" s="95"/>
      <c r="J402" s="95" t="s">
        <v>101</v>
      </c>
      <c r="K402" s="100"/>
      <c r="L402" s="100"/>
      <c r="M402" s="98">
        <f>+$V$1*G402/$S$1</f>
        <v>0</v>
      </c>
      <c r="N402" s="98">
        <f>M402*$T$1/$V$1</f>
        <v>0</v>
      </c>
      <c r="O402" s="98">
        <f t="shared" si="47"/>
        <v>0</v>
      </c>
      <c r="P402" s="101">
        <f t="shared" si="46"/>
        <v>0</v>
      </c>
      <c r="Q402" s="101"/>
      <c r="R402" s="98">
        <f t="shared" si="42"/>
        <v>0</v>
      </c>
      <c r="S402" s="98">
        <f t="shared" si="39"/>
        <v>0</v>
      </c>
      <c r="T402" s="98">
        <f t="shared" si="40"/>
        <v>0</v>
      </c>
      <c r="U402" s="101"/>
      <c r="V402" s="101"/>
      <c r="W402" s="98">
        <f t="shared" si="43"/>
        <v>0</v>
      </c>
      <c r="X402" s="98">
        <f t="shared" si="44"/>
        <v>0</v>
      </c>
      <c r="Y402" s="98">
        <f t="shared" si="45"/>
        <v>0</v>
      </c>
      <c r="Z402" s="98"/>
      <c r="AB402" s="102"/>
    </row>
    <row r="403" spans="1:26" ht="15">
      <c r="A403" s="94" t="str">
        <f t="shared" si="41"/>
        <v>Individuals &amp; HUF</v>
      </c>
      <c r="B403" s="95"/>
      <c r="C403" s="95"/>
      <c r="D403" s="95"/>
      <c r="E403" s="96"/>
      <c r="F403" s="96"/>
      <c r="G403" s="97"/>
      <c r="H403" s="98">
        <f t="shared" si="37"/>
        <v>0</v>
      </c>
      <c r="I403" s="95"/>
      <c r="J403" s="95" t="s">
        <v>101</v>
      </c>
      <c r="K403" s="100"/>
      <c r="L403" s="100"/>
      <c r="M403" s="98">
        <f>+$V$1*G403/$S$1</f>
        <v>0</v>
      </c>
      <c r="N403" s="98">
        <f>M403*$T$1/$V$1</f>
        <v>0</v>
      </c>
      <c r="O403" s="98">
        <f t="shared" si="47"/>
        <v>0</v>
      </c>
      <c r="P403" s="101">
        <f t="shared" si="46"/>
        <v>0</v>
      </c>
      <c r="Q403" s="101"/>
      <c r="R403" s="98">
        <f t="shared" si="42"/>
        <v>0</v>
      </c>
      <c r="S403" s="98">
        <f t="shared" si="39"/>
        <v>0</v>
      </c>
      <c r="T403" s="98">
        <f t="shared" si="40"/>
        <v>0</v>
      </c>
      <c r="U403" s="101"/>
      <c r="V403" s="101"/>
      <c r="W403" s="98">
        <f t="shared" si="43"/>
        <v>0</v>
      </c>
      <c r="X403" s="98">
        <f t="shared" si="44"/>
        <v>0</v>
      </c>
      <c r="Y403" s="98">
        <f t="shared" si="45"/>
        <v>0</v>
      </c>
      <c r="Z403" s="98"/>
    </row>
    <row r="404" spans="1:26" ht="15">
      <c r="A404" s="94" t="str">
        <f t="shared" si="41"/>
        <v>Others</v>
      </c>
      <c r="B404" s="95"/>
      <c r="C404" s="95"/>
      <c r="D404" s="95"/>
      <c r="E404" s="96"/>
      <c r="F404" s="96"/>
      <c r="G404" s="97"/>
      <c r="H404" s="98">
        <f aca="true" t="shared" si="48" ref="H404:H467">+G404</f>
        <v>0</v>
      </c>
      <c r="I404" s="95"/>
      <c r="J404" s="95" t="s">
        <v>12</v>
      </c>
      <c r="K404" s="100"/>
      <c r="L404" s="100"/>
      <c r="M404" s="98">
        <f>+$Z$1*G404/$W$1</f>
        <v>0</v>
      </c>
      <c r="N404" s="98">
        <f>M404*$X$1/$Z$1</f>
        <v>0</v>
      </c>
      <c r="O404" s="98">
        <f t="shared" si="47"/>
        <v>0</v>
      </c>
      <c r="P404" s="101">
        <f t="shared" si="46"/>
        <v>0</v>
      </c>
      <c r="Q404" s="101"/>
      <c r="R404" s="98">
        <f t="shared" si="42"/>
        <v>0</v>
      </c>
      <c r="S404" s="98">
        <f aca="true" t="shared" si="49" ref="S404:S467">R404*$T$1/$V$1</f>
        <v>0</v>
      </c>
      <c r="T404" s="98">
        <f aca="true" t="shared" si="50" ref="T404:T467">+R404-S404</f>
        <v>0</v>
      </c>
      <c r="U404" s="101"/>
      <c r="V404" s="101"/>
      <c r="W404" s="98">
        <f t="shared" si="43"/>
        <v>0</v>
      </c>
      <c r="X404" s="98">
        <f t="shared" si="44"/>
        <v>0</v>
      </c>
      <c r="Y404" s="98">
        <f t="shared" si="45"/>
        <v>0</v>
      </c>
      <c r="Z404" s="98"/>
    </row>
    <row r="405" spans="1:26" ht="15">
      <c r="A405" s="94" t="str">
        <f aca="true" t="shared" si="51" ref="A405:A468">+TRIM(B405)&amp;TRIM(D405)&amp;TRIM(J405)</f>
        <v>Others</v>
      </c>
      <c r="B405" s="95"/>
      <c r="C405" s="95"/>
      <c r="D405" s="95"/>
      <c r="E405" s="96"/>
      <c r="F405" s="96"/>
      <c r="G405" s="97"/>
      <c r="H405" s="98">
        <f t="shared" si="48"/>
        <v>0</v>
      </c>
      <c r="I405" s="95"/>
      <c r="J405" s="95" t="s">
        <v>12</v>
      </c>
      <c r="K405" s="100"/>
      <c r="L405" s="100"/>
      <c r="M405" s="98">
        <f>+$Z$1*G405/$W$1</f>
        <v>0</v>
      </c>
      <c r="N405" s="98">
        <f>M405*$X$1/$Z$1</f>
        <v>0</v>
      </c>
      <c r="O405" s="98">
        <f t="shared" si="47"/>
        <v>0</v>
      </c>
      <c r="P405" s="101">
        <f t="shared" si="46"/>
        <v>0</v>
      </c>
      <c r="Q405" s="101"/>
      <c r="R405" s="98">
        <f aca="true" t="shared" si="52" ref="R405:R468">+$V$1*G405/$S$1</f>
        <v>0</v>
      </c>
      <c r="S405" s="98">
        <f t="shared" si="49"/>
        <v>0</v>
      </c>
      <c r="T405" s="98">
        <f t="shared" si="50"/>
        <v>0</v>
      </c>
      <c r="U405" s="101"/>
      <c r="V405" s="101"/>
      <c r="W405" s="98">
        <f aca="true" t="shared" si="53" ref="W405:W468">+$Z$1*G405/$W$1</f>
        <v>0</v>
      </c>
      <c r="X405" s="98">
        <f aca="true" t="shared" si="54" ref="X405:X468">W405*$X$1/$Z$1</f>
        <v>0</v>
      </c>
      <c r="Y405" s="98">
        <f aca="true" t="shared" si="55" ref="Y405:Y468">+W405-X405</f>
        <v>0</v>
      </c>
      <c r="Z405" s="98"/>
    </row>
    <row r="406" spans="1:28" ht="15">
      <c r="A406" s="94" t="str">
        <f t="shared" si="51"/>
        <v>Individuals &amp; HUF</v>
      </c>
      <c r="B406" s="95"/>
      <c r="C406" s="95"/>
      <c r="D406" s="95"/>
      <c r="E406" s="96"/>
      <c r="F406" s="96"/>
      <c r="G406" s="97"/>
      <c r="H406" s="98">
        <f t="shared" si="48"/>
        <v>0</v>
      </c>
      <c r="I406" s="95"/>
      <c r="J406" s="95" t="s">
        <v>101</v>
      </c>
      <c r="K406" s="100"/>
      <c r="L406" s="100"/>
      <c r="M406" s="98">
        <f>+$V$1*G406/$S$1</f>
        <v>0</v>
      </c>
      <c r="N406" s="98">
        <f>M406*$T$1/$V$1</f>
        <v>0</v>
      </c>
      <c r="O406" s="98">
        <f t="shared" si="47"/>
        <v>0</v>
      </c>
      <c r="P406" s="101">
        <f t="shared" si="46"/>
        <v>0</v>
      </c>
      <c r="Q406" s="101"/>
      <c r="R406" s="98">
        <f t="shared" si="52"/>
        <v>0</v>
      </c>
      <c r="S406" s="98">
        <f t="shared" si="49"/>
        <v>0</v>
      </c>
      <c r="T406" s="98">
        <f t="shared" si="50"/>
        <v>0</v>
      </c>
      <c r="U406" s="101"/>
      <c r="V406" s="101"/>
      <c r="W406" s="98">
        <f t="shared" si="53"/>
        <v>0</v>
      </c>
      <c r="X406" s="98">
        <f t="shared" si="54"/>
        <v>0</v>
      </c>
      <c r="Y406" s="98">
        <f t="shared" si="55"/>
        <v>0</v>
      </c>
      <c r="Z406" s="98"/>
      <c r="AB406" s="102"/>
    </row>
    <row r="407" spans="1:26" ht="15">
      <c r="A407" s="94" t="str">
        <f t="shared" si="51"/>
        <v>Others</v>
      </c>
      <c r="B407" s="95"/>
      <c r="C407" s="95"/>
      <c r="D407" s="95"/>
      <c r="E407" s="96"/>
      <c r="F407" s="96"/>
      <c r="G407" s="97"/>
      <c r="H407" s="98">
        <f t="shared" si="48"/>
        <v>0</v>
      </c>
      <c r="I407" s="95"/>
      <c r="J407" s="95" t="s">
        <v>12</v>
      </c>
      <c r="K407" s="100"/>
      <c r="L407" s="100"/>
      <c r="M407" s="98">
        <f>+$Z$1*G407/$W$1</f>
        <v>0</v>
      </c>
      <c r="N407" s="98">
        <f>M407*$X$1/$Z$1</f>
        <v>0</v>
      </c>
      <c r="O407" s="98">
        <f t="shared" si="47"/>
        <v>0</v>
      </c>
      <c r="P407" s="101">
        <f t="shared" si="46"/>
        <v>0</v>
      </c>
      <c r="Q407" s="101"/>
      <c r="R407" s="98">
        <f t="shared" si="52"/>
        <v>0</v>
      </c>
      <c r="S407" s="98">
        <f t="shared" si="49"/>
        <v>0</v>
      </c>
      <c r="T407" s="98">
        <f t="shared" si="50"/>
        <v>0</v>
      </c>
      <c r="U407" s="101"/>
      <c r="V407" s="101"/>
      <c r="W407" s="98">
        <f t="shared" si="53"/>
        <v>0</v>
      </c>
      <c r="X407" s="98">
        <f t="shared" si="54"/>
        <v>0</v>
      </c>
      <c r="Y407" s="98">
        <f t="shared" si="55"/>
        <v>0</v>
      </c>
      <c r="Z407" s="98"/>
    </row>
    <row r="408" spans="1:28" ht="15">
      <c r="A408" s="94" t="str">
        <f t="shared" si="51"/>
        <v>Individuals &amp; HUF</v>
      </c>
      <c r="B408" s="95"/>
      <c r="C408" s="95"/>
      <c r="D408" s="95"/>
      <c r="E408" s="96"/>
      <c r="F408" s="96"/>
      <c r="G408" s="97"/>
      <c r="H408" s="98">
        <f t="shared" si="48"/>
        <v>0</v>
      </c>
      <c r="I408" s="95"/>
      <c r="J408" s="95" t="s">
        <v>101</v>
      </c>
      <c r="K408" s="100"/>
      <c r="L408" s="100"/>
      <c r="M408" s="98">
        <f>+$V$1*G408/$S$1</f>
        <v>0</v>
      </c>
      <c r="N408" s="98">
        <f>M408*$T$1/$V$1</f>
        <v>0</v>
      </c>
      <c r="O408" s="98">
        <f t="shared" si="47"/>
        <v>0</v>
      </c>
      <c r="P408" s="101">
        <f t="shared" si="46"/>
        <v>0</v>
      </c>
      <c r="Q408" s="101"/>
      <c r="R408" s="98">
        <f t="shared" si="52"/>
        <v>0</v>
      </c>
      <c r="S408" s="98">
        <f t="shared" si="49"/>
        <v>0</v>
      </c>
      <c r="T408" s="98">
        <f t="shared" si="50"/>
        <v>0</v>
      </c>
      <c r="U408" s="101"/>
      <c r="V408" s="101"/>
      <c r="W408" s="98">
        <f t="shared" si="53"/>
        <v>0</v>
      </c>
      <c r="X408" s="98">
        <f t="shared" si="54"/>
        <v>0</v>
      </c>
      <c r="Y408" s="98">
        <f t="shared" si="55"/>
        <v>0</v>
      </c>
      <c r="Z408" s="98"/>
      <c r="AB408" s="102"/>
    </row>
    <row r="409" spans="1:26" ht="15">
      <c r="A409" s="94" t="str">
        <f t="shared" si="51"/>
        <v>Others</v>
      </c>
      <c r="B409" s="95"/>
      <c r="C409" s="95"/>
      <c r="D409" s="95"/>
      <c r="E409" s="96"/>
      <c r="F409" s="96"/>
      <c r="G409" s="97"/>
      <c r="H409" s="98">
        <f t="shared" si="48"/>
        <v>0</v>
      </c>
      <c r="I409" s="95"/>
      <c r="J409" s="95" t="s">
        <v>12</v>
      </c>
      <c r="K409" s="100"/>
      <c r="L409" s="100"/>
      <c r="M409" s="98">
        <f>+$Z$1*G409/$W$1</f>
        <v>0</v>
      </c>
      <c r="N409" s="98">
        <f>M409*$X$1/$Z$1</f>
        <v>0</v>
      </c>
      <c r="O409" s="98">
        <f t="shared" si="47"/>
        <v>0</v>
      </c>
      <c r="P409" s="101">
        <f t="shared" si="46"/>
        <v>0</v>
      </c>
      <c r="Q409" s="101"/>
      <c r="R409" s="98">
        <f t="shared" si="52"/>
        <v>0</v>
      </c>
      <c r="S409" s="98">
        <f t="shared" si="49"/>
        <v>0</v>
      </c>
      <c r="T409" s="98">
        <f t="shared" si="50"/>
        <v>0</v>
      </c>
      <c r="U409" s="101"/>
      <c r="V409" s="101"/>
      <c r="W409" s="98">
        <f t="shared" si="53"/>
        <v>0</v>
      </c>
      <c r="X409" s="98">
        <f t="shared" si="54"/>
        <v>0</v>
      </c>
      <c r="Y409" s="98">
        <f t="shared" si="55"/>
        <v>0</v>
      </c>
      <c r="Z409" s="98"/>
    </row>
    <row r="410" spans="1:28" ht="15">
      <c r="A410" s="94" t="str">
        <f t="shared" si="51"/>
        <v>Individuals &amp; HUF</v>
      </c>
      <c r="B410" s="95"/>
      <c r="C410" s="95"/>
      <c r="D410" s="95"/>
      <c r="E410" s="96"/>
      <c r="F410" s="96"/>
      <c r="G410" s="97"/>
      <c r="H410" s="98">
        <f t="shared" si="48"/>
        <v>0</v>
      </c>
      <c r="I410" s="95"/>
      <c r="J410" s="95" t="s">
        <v>101</v>
      </c>
      <c r="K410" s="100"/>
      <c r="L410" s="100"/>
      <c r="M410" s="98">
        <f>+$V$1*G410/$S$1</f>
        <v>0</v>
      </c>
      <c r="N410" s="98">
        <f>M410*$T$1/$V$1</f>
        <v>0</v>
      </c>
      <c r="O410" s="98">
        <f t="shared" si="47"/>
        <v>0</v>
      </c>
      <c r="P410" s="101">
        <f t="shared" si="46"/>
        <v>0</v>
      </c>
      <c r="Q410" s="101"/>
      <c r="R410" s="98">
        <f t="shared" si="52"/>
        <v>0</v>
      </c>
      <c r="S410" s="98">
        <f t="shared" si="49"/>
        <v>0</v>
      </c>
      <c r="T410" s="98">
        <f t="shared" si="50"/>
        <v>0</v>
      </c>
      <c r="U410" s="101"/>
      <c r="V410" s="101"/>
      <c r="W410" s="98">
        <f t="shared" si="53"/>
        <v>0</v>
      </c>
      <c r="X410" s="98">
        <f t="shared" si="54"/>
        <v>0</v>
      </c>
      <c r="Y410" s="98">
        <f t="shared" si="55"/>
        <v>0</v>
      </c>
      <c r="Z410" s="98"/>
      <c r="AB410" s="102"/>
    </row>
    <row r="411" spans="1:26" ht="15">
      <c r="A411" s="94" t="str">
        <f t="shared" si="51"/>
        <v>Others</v>
      </c>
      <c r="B411" s="95"/>
      <c r="C411" s="95"/>
      <c r="D411" s="95"/>
      <c r="E411" s="96"/>
      <c r="F411" s="96"/>
      <c r="G411" s="97"/>
      <c r="H411" s="98">
        <f t="shared" si="48"/>
        <v>0</v>
      </c>
      <c r="I411" s="95"/>
      <c r="J411" s="95" t="s">
        <v>12</v>
      </c>
      <c r="K411" s="100"/>
      <c r="L411" s="100"/>
      <c r="M411" s="98">
        <f>+$Z$1*G411/$W$1</f>
        <v>0</v>
      </c>
      <c r="N411" s="98">
        <f>M411*$X$1/$Z$1</f>
        <v>0</v>
      </c>
      <c r="O411" s="98">
        <f t="shared" si="47"/>
        <v>0</v>
      </c>
      <c r="P411" s="101">
        <f t="shared" si="46"/>
        <v>0</v>
      </c>
      <c r="Q411" s="101"/>
      <c r="R411" s="98">
        <f t="shared" si="52"/>
        <v>0</v>
      </c>
      <c r="S411" s="98">
        <f t="shared" si="49"/>
        <v>0</v>
      </c>
      <c r="T411" s="98">
        <f t="shared" si="50"/>
        <v>0</v>
      </c>
      <c r="U411" s="101"/>
      <c r="V411" s="101"/>
      <c r="W411" s="98">
        <f t="shared" si="53"/>
        <v>0</v>
      </c>
      <c r="X411" s="98">
        <f t="shared" si="54"/>
        <v>0</v>
      </c>
      <c r="Y411" s="98">
        <f t="shared" si="55"/>
        <v>0</v>
      </c>
      <c r="Z411" s="98"/>
    </row>
    <row r="412" spans="1:28" ht="15">
      <c r="A412" s="94" t="str">
        <f t="shared" si="51"/>
        <v>Individuals &amp; HUF</v>
      </c>
      <c r="B412" s="95"/>
      <c r="C412" s="95"/>
      <c r="D412" s="95"/>
      <c r="E412" s="96"/>
      <c r="F412" s="96"/>
      <c r="G412" s="97"/>
      <c r="H412" s="98">
        <f t="shared" si="48"/>
        <v>0</v>
      </c>
      <c r="I412" s="95"/>
      <c r="J412" s="95" t="s">
        <v>101</v>
      </c>
      <c r="K412" s="100"/>
      <c r="L412" s="100"/>
      <c r="M412" s="98">
        <f>+$V$1*G412/$S$1</f>
        <v>0</v>
      </c>
      <c r="N412" s="98">
        <f>M412*$T$1/$V$1</f>
        <v>0</v>
      </c>
      <c r="O412" s="98">
        <f t="shared" si="47"/>
        <v>0</v>
      </c>
      <c r="P412" s="101">
        <f t="shared" si="46"/>
        <v>0</v>
      </c>
      <c r="Q412" s="101"/>
      <c r="R412" s="98">
        <f t="shared" si="52"/>
        <v>0</v>
      </c>
      <c r="S412" s="98">
        <f t="shared" si="49"/>
        <v>0</v>
      </c>
      <c r="T412" s="98">
        <f t="shared" si="50"/>
        <v>0</v>
      </c>
      <c r="U412" s="101"/>
      <c r="V412" s="101"/>
      <c r="W412" s="98">
        <f t="shared" si="53"/>
        <v>0</v>
      </c>
      <c r="X412" s="98">
        <f t="shared" si="54"/>
        <v>0</v>
      </c>
      <c r="Y412" s="98">
        <f t="shared" si="55"/>
        <v>0</v>
      </c>
      <c r="Z412" s="98"/>
      <c r="AB412" s="102"/>
    </row>
    <row r="413" spans="1:26" ht="15">
      <c r="A413" s="94" t="str">
        <f t="shared" si="51"/>
        <v>Others</v>
      </c>
      <c r="B413" s="95"/>
      <c r="C413" s="95"/>
      <c r="D413" s="95"/>
      <c r="E413" s="96"/>
      <c r="F413" s="96"/>
      <c r="G413" s="97"/>
      <c r="H413" s="98">
        <f t="shared" si="48"/>
        <v>0</v>
      </c>
      <c r="I413" s="95"/>
      <c r="J413" s="95" t="s">
        <v>12</v>
      </c>
      <c r="K413" s="100"/>
      <c r="L413" s="100"/>
      <c r="M413" s="98">
        <f>+$Z$1*G413/$W$1</f>
        <v>0</v>
      </c>
      <c r="N413" s="98">
        <f>M413*$X$1/$Z$1</f>
        <v>0</v>
      </c>
      <c r="O413" s="98">
        <f t="shared" si="47"/>
        <v>0</v>
      </c>
      <c r="P413" s="101">
        <f t="shared" si="46"/>
        <v>0</v>
      </c>
      <c r="Q413" s="101"/>
      <c r="R413" s="98">
        <f t="shared" si="52"/>
        <v>0</v>
      </c>
      <c r="S413" s="98">
        <f t="shared" si="49"/>
        <v>0</v>
      </c>
      <c r="T413" s="98">
        <f t="shared" si="50"/>
        <v>0</v>
      </c>
      <c r="U413" s="101"/>
      <c r="V413" s="101"/>
      <c r="W413" s="98">
        <f t="shared" si="53"/>
        <v>0</v>
      </c>
      <c r="X413" s="98">
        <f t="shared" si="54"/>
        <v>0</v>
      </c>
      <c r="Y413" s="98">
        <f t="shared" si="55"/>
        <v>0</v>
      </c>
      <c r="Z413" s="98"/>
    </row>
    <row r="414" spans="1:28" ht="15">
      <c r="A414" s="94" t="str">
        <f t="shared" si="51"/>
        <v>Individuals &amp; HUF</v>
      </c>
      <c r="B414" s="95"/>
      <c r="C414" s="95"/>
      <c r="D414" s="95"/>
      <c r="E414" s="96"/>
      <c r="F414" s="96"/>
      <c r="G414" s="97"/>
      <c r="H414" s="98">
        <f t="shared" si="48"/>
        <v>0</v>
      </c>
      <c r="I414" s="95"/>
      <c r="J414" s="95" t="s">
        <v>101</v>
      </c>
      <c r="K414" s="100"/>
      <c r="L414" s="100"/>
      <c r="M414" s="98">
        <f>+$V$1*G414/$S$1</f>
        <v>0</v>
      </c>
      <c r="N414" s="98">
        <f>M414*$T$1/$V$1</f>
        <v>0</v>
      </c>
      <c r="O414" s="98">
        <f t="shared" si="47"/>
        <v>0</v>
      </c>
      <c r="P414" s="101">
        <f t="shared" si="46"/>
        <v>0</v>
      </c>
      <c r="Q414" s="101"/>
      <c r="R414" s="98">
        <f t="shared" si="52"/>
        <v>0</v>
      </c>
      <c r="S414" s="98">
        <f t="shared" si="49"/>
        <v>0</v>
      </c>
      <c r="T414" s="98">
        <f t="shared" si="50"/>
        <v>0</v>
      </c>
      <c r="U414" s="101"/>
      <c r="V414" s="101"/>
      <c r="W414" s="98">
        <f t="shared" si="53"/>
        <v>0</v>
      </c>
      <c r="X414" s="98">
        <f t="shared" si="54"/>
        <v>0</v>
      </c>
      <c r="Y414" s="98">
        <f t="shared" si="55"/>
        <v>0</v>
      </c>
      <c r="Z414" s="98"/>
      <c r="AB414" s="102"/>
    </row>
    <row r="415" spans="1:26" ht="15">
      <c r="A415" s="94" t="str">
        <f t="shared" si="51"/>
        <v>Individuals &amp; HUF</v>
      </c>
      <c r="B415" s="95"/>
      <c r="C415" s="95"/>
      <c r="D415" s="95"/>
      <c r="E415" s="96"/>
      <c r="F415" s="96"/>
      <c r="G415" s="97"/>
      <c r="H415" s="98">
        <f t="shared" si="48"/>
        <v>0</v>
      </c>
      <c r="I415" s="95"/>
      <c r="J415" s="95" t="s">
        <v>101</v>
      </c>
      <c r="K415" s="100"/>
      <c r="L415" s="100"/>
      <c r="M415" s="98">
        <f>+$V$1*G415/$S$1</f>
        <v>0</v>
      </c>
      <c r="N415" s="98">
        <f>M415*$T$1/$V$1</f>
        <v>0</v>
      </c>
      <c r="O415" s="98">
        <f t="shared" si="47"/>
        <v>0</v>
      </c>
      <c r="P415" s="101">
        <f t="shared" si="46"/>
        <v>0</v>
      </c>
      <c r="Q415" s="101"/>
      <c r="R415" s="98">
        <f t="shared" si="52"/>
        <v>0</v>
      </c>
      <c r="S415" s="98">
        <f t="shared" si="49"/>
        <v>0</v>
      </c>
      <c r="T415" s="98">
        <f t="shared" si="50"/>
        <v>0</v>
      </c>
      <c r="U415" s="101"/>
      <c r="V415" s="101"/>
      <c r="W415" s="98">
        <f t="shared" si="53"/>
        <v>0</v>
      </c>
      <c r="X415" s="98">
        <f t="shared" si="54"/>
        <v>0</v>
      </c>
      <c r="Y415" s="98">
        <f t="shared" si="55"/>
        <v>0</v>
      </c>
      <c r="Z415" s="98"/>
    </row>
    <row r="416" spans="1:26" ht="15">
      <c r="A416" s="94" t="str">
        <f t="shared" si="51"/>
        <v>Others</v>
      </c>
      <c r="B416" s="95"/>
      <c r="C416" s="95"/>
      <c r="D416" s="95"/>
      <c r="E416" s="96"/>
      <c r="F416" s="96"/>
      <c r="G416" s="97"/>
      <c r="H416" s="98">
        <f t="shared" si="48"/>
        <v>0</v>
      </c>
      <c r="I416" s="95"/>
      <c r="J416" s="95" t="s">
        <v>12</v>
      </c>
      <c r="K416" s="100"/>
      <c r="L416" s="100"/>
      <c r="M416" s="98">
        <f>+$Z$1*G416/$W$1</f>
        <v>0</v>
      </c>
      <c r="N416" s="98">
        <f>M416*$X$1/$Z$1</f>
        <v>0</v>
      </c>
      <c r="O416" s="98">
        <f t="shared" si="47"/>
        <v>0</v>
      </c>
      <c r="P416" s="101">
        <f t="shared" si="46"/>
        <v>0</v>
      </c>
      <c r="Q416" s="101"/>
      <c r="R416" s="98">
        <f t="shared" si="52"/>
        <v>0</v>
      </c>
      <c r="S416" s="98">
        <f t="shared" si="49"/>
        <v>0</v>
      </c>
      <c r="T416" s="98">
        <f t="shared" si="50"/>
        <v>0</v>
      </c>
      <c r="U416" s="101"/>
      <c r="V416" s="101"/>
      <c r="W416" s="98">
        <f t="shared" si="53"/>
        <v>0</v>
      </c>
      <c r="X416" s="98">
        <f t="shared" si="54"/>
        <v>0</v>
      </c>
      <c r="Y416" s="98">
        <f t="shared" si="55"/>
        <v>0</v>
      </c>
      <c r="Z416" s="98"/>
    </row>
    <row r="417" spans="1:26" ht="15">
      <c r="A417" s="94" t="str">
        <f t="shared" si="51"/>
        <v>Others</v>
      </c>
      <c r="B417" s="95"/>
      <c r="C417" s="95"/>
      <c r="D417" s="95"/>
      <c r="E417" s="96"/>
      <c r="F417" s="96"/>
      <c r="G417" s="97"/>
      <c r="H417" s="98">
        <f t="shared" si="48"/>
        <v>0</v>
      </c>
      <c r="I417" s="95"/>
      <c r="J417" s="95" t="s">
        <v>12</v>
      </c>
      <c r="K417" s="100"/>
      <c r="L417" s="100"/>
      <c r="M417" s="98">
        <f>+$Z$1*G417/$W$1</f>
        <v>0</v>
      </c>
      <c r="N417" s="98">
        <f>M417*$X$1/$Z$1</f>
        <v>0</v>
      </c>
      <c r="O417" s="98">
        <f t="shared" si="47"/>
        <v>0</v>
      </c>
      <c r="P417" s="101">
        <f t="shared" si="46"/>
        <v>0</v>
      </c>
      <c r="Q417" s="101"/>
      <c r="R417" s="98">
        <f t="shared" si="52"/>
        <v>0</v>
      </c>
      <c r="S417" s="98">
        <f t="shared" si="49"/>
        <v>0</v>
      </c>
      <c r="T417" s="98">
        <f t="shared" si="50"/>
        <v>0</v>
      </c>
      <c r="U417" s="101"/>
      <c r="V417" s="101"/>
      <c r="W417" s="98">
        <f t="shared" si="53"/>
        <v>0</v>
      </c>
      <c r="X417" s="98">
        <f t="shared" si="54"/>
        <v>0</v>
      </c>
      <c r="Y417" s="98">
        <f t="shared" si="55"/>
        <v>0</v>
      </c>
      <c r="Z417" s="98"/>
    </row>
    <row r="418" spans="1:28" ht="15">
      <c r="A418" s="94" t="str">
        <f t="shared" si="51"/>
        <v>Individuals &amp; HUF</v>
      </c>
      <c r="B418" s="95"/>
      <c r="C418" s="95"/>
      <c r="D418" s="95"/>
      <c r="E418" s="96"/>
      <c r="F418" s="96"/>
      <c r="G418" s="97"/>
      <c r="H418" s="98">
        <f t="shared" si="48"/>
        <v>0</v>
      </c>
      <c r="I418" s="95"/>
      <c r="J418" s="95" t="s">
        <v>101</v>
      </c>
      <c r="K418" s="100"/>
      <c r="L418" s="100"/>
      <c r="M418" s="98">
        <f>+$V$1*G418/$S$1</f>
        <v>0</v>
      </c>
      <c r="N418" s="98">
        <f>M418*$T$1/$V$1</f>
        <v>0</v>
      </c>
      <c r="O418" s="98">
        <f t="shared" si="47"/>
        <v>0</v>
      </c>
      <c r="P418" s="101">
        <f t="shared" si="46"/>
        <v>0</v>
      </c>
      <c r="Q418" s="101"/>
      <c r="R418" s="98">
        <f t="shared" si="52"/>
        <v>0</v>
      </c>
      <c r="S418" s="98">
        <f t="shared" si="49"/>
        <v>0</v>
      </c>
      <c r="T418" s="98">
        <f t="shared" si="50"/>
        <v>0</v>
      </c>
      <c r="U418" s="101"/>
      <c r="V418" s="101"/>
      <c r="W418" s="98">
        <f t="shared" si="53"/>
        <v>0</v>
      </c>
      <c r="X418" s="98">
        <f t="shared" si="54"/>
        <v>0</v>
      </c>
      <c r="Y418" s="98">
        <f t="shared" si="55"/>
        <v>0</v>
      </c>
      <c r="Z418" s="98"/>
      <c r="AB418" s="102"/>
    </row>
    <row r="419" spans="1:26" ht="15">
      <c r="A419" s="94" t="str">
        <f t="shared" si="51"/>
        <v>Others</v>
      </c>
      <c r="B419" s="95"/>
      <c r="C419" s="95"/>
      <c r="D419" s="95"/>
      <c r="E419" s="96"/>
      <c r="F419" s="96"/>
      <c r="G419" s="97"/>
      <c r="H419" s="98">
        <f t="shared" si="48"/>
        <v>0</v>
      </c>
      <c r="I419" s="95"/>
      <c r="J419" s="95" t="s">
        <v>12</v>
      </c>
      <c r="K419" s="100"/>
      <c r="L419" s="100"/>
      <c r="M419" s="98">
        <f>+$Z$1*G419/$W$1</f>
        <v>0</v>
      </c>
      <c r="N419" s="98">
        <f>M419*$X$1/$Z$1</f>
        <v>0</v>
      </c>
      <c r="O419" s="98">
        <f t="shared" si="47"/>
        <v>0</v>
      </c>
      <c r="P419" s="101">
        <f t="shared" si="46"/>
        <v>0</v>
      </c>
      <c r="Q419" s="101"/>
      <c r="R419" s="98">
        <f t="shared" si="52"/>
        <v>0</v>
      </c>
      <c r="S419" s="98">
        <f t="shared" si="49"/>
        <v>0</v>
      </c>
      <c r="T419" s="98">
        <f t="shared" si="50"/>
        <v>0</v>
      </c>
      <c r="U419" s="101"/>
      <c r="V419" s="101"/>
      <c r="W419" s="98">
        <f t="shared" si="53"/>
        <v>0</v>
      </c>
      <c r="X419" s="98">
        <f t="shared" si="54"/>
        <v>0</v>
      </c>
      <c r="Y419" s="98">
        <f t="shared" si="55"/>
        <v>0</v>
      </c>
      <c r="Z419" s="98"/>
    </row>
    <row r="420" spans="1:28" ht="15">
      <c r="A420" s="94" t="str">
        <f t="shared" si="51"/>
        <v>Individuals &amp; HUF</v>
      </c>
      <c r="B420" s="95"/>
      <c r="C420" s="95"/>
      <c r="D420" s="95"/>
      <c r="E420" s="96"/>
      <c r="F420" s="96"/>
      <c r="G420" s="97"/>
      <c r="H420" s="98">
        <f t="shared" si="48"/>
        <v>0</v>
      </c>
      <c r="I420" s="95"/>
      <c r="J420" s="95" t="s">
        <v>101</v>
      </c>
      <c r="K420" s="100"/>
      <c r="L420" s="100"/>
      <c r="M420" s="98">
        <f>+$V$1*G420/$S$1</f>
        <v>0</v>
      </c>
      <c r="N420" s="98">
        <f>M420*$T$1/$V$1</f>
        <v>0</v>
      </c>
      <c r="O420" s="98">
        <f t="shared" si="47"/>
        <v>0</v>
      </c>
      <c r="P420" s="101">
        <f t="shared" si="46"/>
        <v>0</v>
      </c>
      <c r="Q420" s="101"/>
      <c r="R420" s="98">
        <f t="shared" si="52"/>
        <v>0</v>
      </c>
      <c r="S420" s="98">
        <f t="shared" si="49"/>
        <v>0</v>
      </c>
      <c r="T420" s="98">
        <f t="shared" si="50"/>
        <v>0</v>
      </c>
      <c r="U420" s="101"/>
      <c r="V420" s="101"/>
      <c r="W420" s="98">
        <f t="shared" si="53"/>
        <v>0</v>
      </c>
      <c r="X420" s="98">
        <f t="shared" si="54"/>
        <v>0</v>
      </c>
      <c r="Y420" s="98">
        <f t="shared" si="55"/>
        <v>0</v>
      </c>
      <c r="Z420" s="98"/>
      <c r="AB420" s="102"/>
    </row>
    <row r="421" spans="1:26" ht="15">
      <c r="A421" s="94" t="str">
        <f t="shared" si="51"/>
        <v>Others</v>
      </c>
      <c r="B421" s="95"/>
      <c r="C421" s="95"/>
      <c r="D421" s="95"/>
      <c r="E421" s="96"/>
      <c r="F421" s="96"/>
      <c r="G421" s="97"/>
      <c r="H421" s="98">
        <f t="shared" si="48"/>
        <v>0</v>
      </c>
      <c r="I421" s="95"/>
      <c r="J421" s="95" t="s">
        <v>12</v>
      </c>
      <c r="K421" s="100"/>
      <c r="L421" s="100"/>
      <c r="M421" s="98">
        <f>+$Z$1*G421/$W$1</f>
        <v>0</v>
      </c>
      <c r="N421" s="98">
        <f>M421*$X$1/$Z$1</f>
        <v>0</v>
      </c>
      <c r="O421" s="98">
        <f t="shared" si="47"/>
        <v>0</v>
      </c>
      <c r="P421" s="101">
        <f t="shared" si="46"/>
        <v>0</v>
      </c>
      <c r="Q421" s="101"/>
      <c r="R421" s="98">
        <f t="shared" si="52"/>
        <v>0</v>
      </c>
      <c r="S421" s="98">
        <f t="shared" si="49"/>
        <v>0</v>
      </c>
      <c r="T421" s="98">
        <f t="shared" si="50"/>
        <v>0</v>
      </c>
      <c r="U421" s="101"/>
      <c r="V421" s="101"/>
      <c r="W421" s="98">
        <f t="shared" si="53"/>
        <v>0</v>
      </c>
      <c r="X421" s="98">
        <f t="shared" si="54"/>
        <v>0</v>
      </c>
      <c r="Y421" s="98">
        <f t="shared" si="55"/>
        <v>0</v>
      </c>
      <c r="Z421" s="98"/>
    </row>
    <row r="422" spans="1:28" ht="15">
      <c r="A422" s="94" t="str">
        <f t="shared" si="51"/>
        <v>Individuals &amp; HUF</v>
      </c>
      <c r="B422" s="95"/>
      <c r="C422" s="95"/>
      <c r="D422" s="95"/>
      <c r="E422" s="96"/>
      <c r="F422" s="96"/>
      <c r="G422" s="97"/>
      <c r="H422" s="98">
        <f t="shared" si="48"/>
        <v>0</v>
      </c>
      <c r="I422" s="95"/>
      <c r="J422" s="95" t="s">
        <v>101</v>
      </c>
      <c r="K422" s="100"/>
      <c r="L422" s="100"/>
      <c r="M422" s="98">
        <f>+$V$1*G422/$S$1</f>
        <v>0</v>
      </c>
      <c r="N422" s="98">
        <f>M422*$T$1/$V$1</f>
        <v>0</v>
      </c>
      <c r="O422" s="98">
        <f t="shared" si="47"/>
        <v>0</v>
      </c>
      <c r="P422" s="101">
        <f t="shared" si="46"/>
        <v>0</v>
      </c>
      <c r="Q422" s="101"/>
      <c r="R422" s="98">
        <f t="shared" si="52"/>
        <v>0</v>
      </c>
      <c r="S422" s="98">
        <f t="shared" si="49"/>
        <v>0</v>
      </c>
      <c r="T422" s="98">
        <f t="shared" si="50"/>
        <v>0</v>
      </c>
      <c r="U422" s="101"/>
      <c r="V422" s="101"/>
      <c r="W422" s="98">
        <f t="shared" si="53"/>
        <v>0</v>
      </c>
      <c r="X422" s="98">
        <f t="shared" si="54"/>
        <v>0</v>
      </c>
      <c r="Y422" s="98">
        <f t="shared" si="55"/>
        <v>0</v>
      </c>
      <c r="Z422" s="98"/>
      <c r="AB422" s="102"/>
    </row>
    <row r="423" spans="1:26" ht="15">
      <c r="A423" s="94" t="str">
        <f t="shared" si="51"/>
        <v>Others</v>
      </c>
      <c r="B423" s="95"/>
      <c r="C423" s="95"/>
      <c r="D423" s="95"/>
      <c r="E423" s="96"/>
      <c r="F423" s="96"/>
      <c r="G423" s="97"/>
      <c r="H423" s="98">
        <f t="shared" si="48"/>
        <v>0</v>
      </c>
      <c r="I423" s="95"/>
      <c r="J423" s="95" t="s">
        <v>12</v>
      </c>
      <c r="K423" s="100"/>
      <c r="L423" s="100"/>
      <c r="M423" s="98">
        <f>+$Z$1*G423/$W$1</f>
        <v>0</v>
      </c>
      <c r="N423" s="98">
        <f>M423*$X$1/$Z$1</f>
        <v>0</v>
      </c>
      <c r="O423" s="98">
        <f t="shared" si="47"/>
        <v>0</v>
      </c>
      <c r="P423" s="101">
        <f t="shared" si="46"/>
        <v>0</v>
      </c>
      <c r="Q423" s="101"/>
      <c r="R423" s="98">
        <f t="shared" si="52"/>
        <v>0</v>
      </c>
      <c r="S423" s="98">
        <f t="shared" si="49"/>
        <v>0</v>
      </c>
      <c r="T423" s="98">
        <f t="shared" si="50"/>
        <v>0</v>
      </c>
      <c r="U423" s="101"/>
      <c r="V423" s="101"/>
      <c r="W423" s="98">
        <f t="shared" si="53"/>
        <v>0</v>
      </c>
      <c r="X423" s="98">
        <f t="shared" si="54"/>
        <v>0</v>
      </c>
      <c r="Y423" s="98">
        <f t="shared" si="55"/>
        <v>0</v>
      </c>
      <c r="Z423" s="98"/>
    </row>
    <row r="424" spans="1:28" ht="15">
      <c r="A424" s="94" t="str">
        <f t="shared" si="51"/>
        <v>Individuals &amp; HUF</v>
      </c>
      <c r="B424" s="95"/>
      <c r="C424" s="95"/>
      <c r="D424" s="95"/>
      <c r="E424" s="96"/>
      <c r="F424" s="96"/>
      <c r="G424" s="97"/>
      <c r="H424" s="98">
        <f t="shared" si="48"/>
        <v>0</v>
      </c>
      <c r="I424" s="95"/>
      <c r="J424" s="95" t="s">
        <v>101</v>
      </c>
      <c r="K424" s="100"/>
      <c r="L424" s="100"/>
      <c r="M424" s="98">
        <f>+$V$1*G424/$S$1</f>
        <v>0</v>
      </c>
      <c r="N424" s="98">
        <f>M424*$T$1/$V$1</f>
        <v>0</v>
      </c>
      <c r="O424" s="98">
        <f t="shared" si="47"/>
        <v>0</v>
      </c>
      <c r="P424" s="101">
        <f t="shared" si="46"/>
        <v>0</v>
      </c>
      <c r="Q424" s="101"/>
      <c r="R424" s="98">
        <f t="shared" si="52"/>
        <v>0</v>
      </c>
      <c r="S424" s="98">
        <f t="shared" si="49"/>
        <v>0</v>
      </c>
      <c r="T424" s="98">
        <f t="shared" si="50"/>
        <v>0</v>
      </c>
      <c r="U424" s="101"/>
      <c r="V424" s="101"/>
      <c r="W424" s="98">
        <f t="shared" si="53"/>
        <v>0</v>
      </c>
      <c r="X424" s="98">
        <f t="shared" si="54"/>
        <v>0</v>
      </c>
      <c r="Y424" s="98">
        <f t="shared" si="55"/>
        <v>0</v>
      </c>
      <c r="Z424" s="98"/>
      <c r="AB424" s="102"/>
    </row>
    <row r="425" spans="1:26" ht="15">
      <c r="A425" s="94" t="str">
        <f t="shared" si="51"/>
        <v>Individuals &amp; HUF</v>
      </c>
      <c r="B425" s="95"/>
      <c r="C425" s="95"/>
      <c r="D425" s="95"/>
      <c r="E425" s="96"/>
      <c r="F425" s="96"/>
      <c r="G425" s="97"/>
      <c r="H425" s="98">
        <f t="shared" si="48"/>
        <v>0</v>
      </c>
      <c r="I425" s="95"/>
      <c r="J425" s="95" t="s">
        <v>101</v>
      </c>
      <c r="K425" s="100"/>
      <c r="L425" s="100"/>
      <c r="M425" s="98">
        <f>+$V$1*G425/$S$1</f>
        <v>0</v>
      </c>
      <c r="N425" s="98">
        <f>M425*$T$1/$V$1</f>
        <v>0</v>
      </c>
      <c r="O425" s="98">
        <f t="shared" si="47"/>
        <v>0</v>
      </c>
      <c r="P425" s="101">
        <f t="shared" si="46"/>
        <v>0</v>
      </c>
      <c r="Q425" s="101"/>
      <c r="R425" s="98">
        <f t="shared" si="52"/>
        <v>0</v>
      </c>
      <c r="S425" s="98">
        <f t="shared" si="49"/>
        <v>0</v>
      </c>
      <c r="T425" s="98">
        <f t="shared" si="50"/>
        <v>0</v>
      </c>
      <c r="U425" s="101"/>
      <c r="V425" s="101"/>
      <c r="W425" s="98">
        <f t="shared" si="53"/>
        <v>0</v>
      </c>
      <c r="X425" s="98">
        <f t="shared" si="54"/>
        <v>0</v>
      </c>
      <c r="Y425" s="98">
        <f t="shared" si="55"/>
        <v>0</v>
      </c>
      <c r="Z425" s="98"/>
    </row>
    <row r="426" spans="1:26" ht="15">
      <c r="A426" s="94" t="str">
        <f t="shared" si="51"/>
        <v>Others</v>
      </c>
      <c r="B426" s="95"/>
      <c r="C426" s="95"/>
      <c r="D426" s="95"/>
      <c r="E426" s="96"/>
      <c r="F426" s="96"/>
      <c r="G426" s="97"/>
      <c r="H426" s="98">
        <f t="shared" si="48"/>
        <v>0</v>
      </c>
      <c r="I426" s="95"/>
      <c r="J426" s="95" t="s">
        <v>12</v>
      </c>
      <c r="K426" s="100"/>
      <c r="L426" s="100"/>
      <c r="M426" s="98">
        <f>+$Z$1*G426/$W$1</f>
        <v>0</v>
      </c>
      <c r="N426" s="98">
        <f>M426*$X$1/$Z$1</f>
        <v>0</v>
      </c>
      <c r="O426" s="98">
        <f t="shared" si="47"/>
        <v>0</v>
      </c>
      <c r="P426" s="101">
        <f t="shared" si="46"/>
        <v>0</v>
      </c>
      <c r="Q426" s="101"/>
      <c r="R426" s="98">
        <f t="shared" si="52"/>
        <v>0</v>
      </c>
      <c r="S426" s="98">
        <f t="shared" si="49"/>
        <v>0</v>
      </c>
      <c r="T426" s="98">
        <f t="shared" si="50"/>
        <v>0</v>
      </c>
      <c r="U426" s="101"/>
      <c r="V426" s="101"/>
      <c r="W426" s="98">
        <f t="shared" si="53"/>
        <v>0</v>
      </c>
      <c r="X426" s="98">
        <f t="shared" si="54"/>
        <v>0</v>
      </c>
      <c r="Y426" s="98">
        <f t="shared" si="55"/>
        <v>0</v>
      </c>
      <c r="Z426" s="98"/>
    </row>
    <row r="427" spans="1:26" ht="15">
      <c r="A427" s="94" t="str">
        <f t="shared" si="51"/>
        <v>Others</v>
      </c>
      <c r="B427" s="95"/>
      <c r="C427" s="95"/>
      <c r="D427" s="95"/>
      <c r="E427" s="96"/>
      <c r="F427" s="96"/>
      <c r="G427" s="97"/>
      <c r="H427" s="98">
        <f t="shared" si="48"/>
        <v>0</v>
      </c>
      <c r="I427" s="95"/>
      <c r="J427" s="95" t="s">
        <v>12</v>
      </c>
      <c r="K427" s="100"/>
      <c r="L427" s="100"/>
      <c r="M427" s="98">
        <f>+$Z$1*G427/$W$1</f>
        <v>0</v>
      </c>
      <c r="N427" s="98">
        <f>M427*$X$1/$Z$1</f>
        <v>0</v>
      </c>
      <c r="O427" s="98">
        <f t="shared" si="47"/>
        <v>0</v>
      </c>
      <c r="P427" s="101">
        <f t="shared" si="46"/>
        <v>0</v>
      </c>
      <c r="Q427" s="101"/>
      <c r="R427" s="98">
        <f t="shared" si="52"/>
        <v>0</v>
      </c>
      <c r="S427" s="98">
        <f t="shared" si="49"/>
        <v>0</v>
      </c>
      <c r="T427" s="98">
        <f t="shared" si="50"/>
        <v>0</v>
      </c>
      <c r="U427" s="101"/>
      <c r="V427" s="101"/>
      <c r="W427" s="98">
        <f t="shared" si="53"/>
        <v>0</v>
      </c>
      <c r="X427" s="98">
        <f t="shared" si="54"/>
        <v>0</v>
      </c>
      <c r="Y427" s="98">
        <f t="shared" si="55"/>
        <v>0</v>
      </c>
      <c r="Z427" s="98"/>
    </row>
    <row r="428" spans="1:28" ht="15">
      <c r="A428" s="94" t="str">
        <f t="shared" si="51"/>
        <v>Individuals &amp; HUF</v>
      </c>
      <c r="B428" s="95"/>
      <c r="C428" s="95"/>
      <c r="D428" s="95"/>
      <c r="E428" s="96"/>
      <c r="F428" s="96"/>
      <c r="G428" s="97"/>
      <c r="H428" s="98">
        <f t="shared" si="48"/>
        <v>0</v>
      </c>
      <c r="I428" s="95"/>
      <c r="J428" s="95" t="s">
        <v>101</v>
      </c>
      <c r="K428" s="100"/>
      <c r="L428" s="100"/>
      <c r="M428" s="98">
        <f>+$V$1*G428/$S$1</f>
        <v>0</v>
      </c>
      <c r="N428" s="98">
        <f>M428*$T$1/$V$1</f>
        <v>0</v>
      </c>
      <c r="O428" s="98">
        <f t="shared" si="47"/>
        <v>0</v>
      </c>
      <c r="P428" s="101">
        <f t="shared" si="46"/>
        <v>0</v>
      </c>
      <c r="Q428" s="101"/>
      <c r="R428" s="98">
        <f t="shared" si="52"/>
        <v>0</v>
      </c>
      <c r="S428" s="98">
        <f t="shared" si="49"/>
        <v>0</v>
      </c>
      <c r="T428" s="98">
        <f t="shared" si="50"/>
        <v>0</v>
      </c>
      <c r="U428" s="101"/>
      <c r="V428" s="101"/>
      <c r="W428" s="98">
        <f t="shared" si="53"/>
        <v>0</v>
      </c>
      <c r="X428" s="98">
        <f t="shared" si="54"/>
        <v>0</v>
      </c>
      <c r="Y428" s="98">
        <f t="shared" si="55"/>
        <v>0</v>
      </c>
      <c r="Z428" s="98"/>
      <c r="AB428" s="102"/>
    </row>
    <row r="429" spans="1:26" ht="15">
      <c r="A429" s="94" t="str">
        <f t="shared" si="51"/>
        <v>Others</v>
      </c>
      <c r="B429" s="95"/>
      <c r="C429" s="95"/>
      <c r="D429" s="95"/>
      <c r="E429" s="96"/>
      <c r="F429" s="96"/>
      <c r="G429" s="97"/>
      <c r="H429" s="98">
        <f t="shared" si="48"/>
        <v>0</v>
      </c>
      <c r="I429" s="95"/>
      <c r="J429" s="95" t="s">
        <v>12</v>
      </c>
      <c r="K429" s="100"/>
      <c r="L429" s="100"/>
      <c r="M429" s="98">
        <f>+$Z$1*G429/$W$1</f>
        <v>0</v>
      </c>
      <c r="N429" s="98">
        <f>M429*$X$1/$Z$1</f>
        <v>0</v>
      </c>
      <c r="O429" s="98">
        <f t="shared" si="47"/>
        <v>0</v>
      </c>
      <c r="P429" s="101">
        <f t="shared" si="46"/>
        <v>0</v>
      </c>
      <c r="Q429" s="101"/>
      <c r="R429" s="98">
        <f t="shared" si="52"/>
        <v>0</v>
      </c>
      <c r="S429" s="98">
        <f t="shared" si="49"/>
        <v>0</v>
      </c>
      <c r="T429" s="98">
        <f t="shared" si="50"/>
        <v>0</v>
      </c>
      <c r="U429" s="101"/>
      <c r="V429" s="101"/>
      <c r="W429" s="98">
        <f t="shared" si="53"/>
        <v>0</v>
      </c>
      <c r="X429" s="98">
        <f t="shared" si="54"/>
        <v>0</v>
      </c>
      <c r="Y429" s="98">
        <f t="shared" si="55"/>
        <v>0</v>
      </c>
      <c r="Z429" s="98"/>
    </row>
    <row r="430" spans="1:28" ht="15">
      <c r="A430" s="94" t="str">
        <f t="shared" si="51"/>
        <v>Individuals &amp; HUF</v>
      </c>
      <c r="B430" s="95"/>
      <c r="C430" s="95"/>
      <c r="D430" s="95"/>
      <c r="E430" s="96"/>
      <c r="F430" s="96"/>
      <c r="G430" s="97"/>
      <c r="H430" s="98">
        <f t="shared" si="48"/>
        <v>0</v>
      </c>
      <c r="I430" s="95"/>
      <c r="J430" s="95" t="s">
        <v>101</v>
      </c>
      <c r="K430" s="100"/>
      <c r="L430" s="100"/>
      <c r="M430" s="98">
        <f>+$V$1*G430/$S$1</f>
        <v>0</v>
      </c>
      <c r="N430" s="98">
        <f>M430*$T$1/$V$1</f>
        <v>0</v>
      </c>
      <c r="O430" s="98">
        <f t="shared" si="47"/>
        <v>0</v>
      </c>
      <c r="P430" s="101">
        <f t="shared" si="46"/>
        <v>0</v>
      </c>
      <c r="Q430" s="101"/>
      <c r="R430" s="98">
        <f t="shared" si="52"/>
        <v>0</v>
      </c>
      <c r="S430" s="98">
        <f t="shared" si="49"/>
        <v>0</v>
      </c>
      <c r="T430" s="98">
        <f t="shared" si="50"/>
        <v>0</v>
      </c>
      <c r="U430" s="101"/>
      <c r="V430" s="101"/>
      <c r="W430" s="98">
        <f t="shared" si="53"/>
        <v>0</v>
      </c>
      <c r="X430" s="98">
        <f t="shared" si="54"/>
        <v>0</v>
      </c>
      <c r="Y430" s="98">
        <f t="shared" si="55"/>
        <v>0</v>
      </c>
      <c r="Z430" s="98"/>
      <c r="AB430" s="102"/>
    </row>
    <row r="431" spans="1:26" ht="15">
      <c r="A431" s="94" t="str">
        <f t="shared" si="51"/>
        <v>Others</v>
      </c>
      <c r="B431" s="95"/>
      <c r="C431" s="95"/>
      <c r="D431" s="95"/>
      <c r="E431" s="96"/>
      <c r="F431" s="96"/>
      <c r="G431" s="97"/>
      <c r="H431" s="98">
        <f t="shared" si="48"/>
        <v>0</v>
      </c>
      <c r="I431" s="95"/>
      <c r="J431" s="95" t="s">
        <v>12</v>
      </c>
      <c r="K431" s="100"/>
      <c r="L431" s="100"/>
      <c r="M431" s="98">
        <f>+$Z$1*G431/$W$1</f>
        <v>0</v>
      </c>
      <c r="N431" s="98">
        <f>M431*$X$1/$Z$1</f>
        <v>0</v>
      </c>
      <c r="O431" s="98">
        <f t="shared" si="47"/>
        <v>0</v>
      </c>
      <c r="P431" s="101">
        <f t="shared" si="46"/>
        <v>0</v>
      </c>
      <c r="Q431" s="101"/>
      <c r="R431" s="98">
        <f t="shared" si="52"/>
        <v>0</v>
      </c>
      <c r="S431" s="98">
        <f t="shared" si="49"/>
        <v>0</v>
      </c>
      <c r="T431" s="98">
        <f t="shared" si="50"/>
        <v>0</v>
      </c>
      <c r="U431" s="101"/>
      <c r="V431" s="101"/>
      <c r="W431" s="98">
        <f t="shared" si="53"/>
        <v>0</v>
      </c>
      <c r="X431" s="98">
        <f t="shared" si="54"/>
        <v>0</v>
      </c>
      <c r="Y431" s="98">
        <f t="shared" si="55"/>
        <v>0</v>
      </c>
      <c r="Z431" s="98"/>
    </row>
    <row r="432" spans="1:28" ht="15">
      <c r="A432" s="94" t="str">
        <f t="shared" si="51"/>
        <v>Individuals &amp; HUF</v>
      </c>
      <c r="B432" s="95"/>
      <c r="C432" s="95"/>
      <c r="D432" s="95"/>
      <c r="E432" s="96"/>
      <c r="F432" s="96"/>
      <c r="G432" s="97"/>
      <c r="H432" s="98">
        <f t="shared" si="48"/>
        <v>0</v>
      </c>
      <c r="I432" s="95"/>
      <c r="J432" s="95" t="s">
        <v>101</v>
      </c>
      <c r="K432" s="100"/>
      <c r="L432" s="100"/>
      <c r="M432" s="98">
        <f>+$V$1*G432/$S$1</f>
        <v>0</v>
      </c>
      <c r="N432" s="98">
        <f>M432*$T$1/$V$1</f>
        <v>0</v>
      </c>
      <c r="O432" s="98">
        <f t="shared" si="47"/>
        <v>0</v>
      </c>
      <c r="P432" s="101">
        <f t="shared" si="46"/>
        <v>0</v>
      </c>
      <c r="Q432" s="101"/>
      <c r="R432" s="98">
        <f t="shared" si="52"/>
        <v>0</v>
      </c>
      <c r="S432" s="98">
        <f t="shared" si="49"/>
        <v>0</v>
      </c>
      <c r="T432" s="98">
        <f t="shared" si="50"/>
        <v>0</v>
      </c>
      <c r="U432" s="101"/>
      <c r="V432" s="101"/>
      <c r="W432" s="98">
        <f t="shared" si="53"/>
        <v>0</v>
      </c>
      <c r="X432" s="98">
        <f t="shared" si="54"/>
        <v>0</v>
      </c>
      <c r="Y432" s="98">
        <f t="shared" si="55"/>
        <v>0</v>
      </c>
      <c r="Z432" s="98"/>
      <c r="AB432" s="102"/>
    </row>
    <row r="433" spans="1:26" ht="15">
      <c r="A433" s="94" t="str">
        <f t="shared" si="51"/>
        <v>Individuals &amp; HUF</v>
      </c>
      <c r="B433" s="95"/>
      <c r="C433" s="95"/>
      <c r="D433" s="95"/>
      <c r="E433" s="96"/>
      <c r="F433" s="96"/>
      <c r="G433" s="97"/>
      <c r="H433" s="98">
        <f t="shared" si="48"/>
        <v>0</v>
      </c>
      <c r="I433" s="95"/>
      <c r="J433" s="95" t="s">
        <v>101</v>
      </c>
      <c r="K433" s="100"/>
      <c r="L433" s="100"/>
      <c r="M433" s="98">
        <f>+$V$1*G433/$S$1</f>
        <v>0</v>
      </c>
      <c r="N433" s="98">
        <f>M433*$T$1/$V$1</f>
        <v>0</v>
      </c>
      <c r="O433" s="98">
        <f t="shared" si="47"/>
        <v>0</v>
      </c>
      <c r="P433" s="101">
        <f t="shared" si="46"/>
        <v>0</v>
      </c>
      <c r="Q433" s="101"/>
      <c r="R433" s="98">
        <f t="shared" si="52"/>
        <v>0</v>
      </c>
      <c r="S433" s="98">
        <f t="shared" si="49"/>
        <v>0</v>
      </c>
      <c r="T433" s="98">
        <f t="shared" si="50"/>
        <v>0</v>
      </c>
      <c r="U433" s="101"/>
      <c r="V433" s="101"/>
      <c r="W433" s="98">
        <f t="shared" si="53"/>
        <v>0</v>
      </c>
      <c r="X433" s="98">
        <f t="shared" si="54"/>
        <v>0</v>
      </c>
      <c r="Y433" s="98">
        <f t="shared" si="55"/>
        <v>0</v>
      </c>
      <c r="Z433" s="98"/>
    </row>
    <row r="434" spans="1:26" ht="15">
      <c r="A434" s="94" t="str">
        <f t="shared" si="51"/>
        <v>Others</v>
      </c>
      <c r="B434" s="95"/>
      <c r="C434" s="95"/>
      <c r="D434" s="95"/>
      <c r="E434" s="96"/>
      <c r="F434" s="96"/>
      <c r="G434" s="97"/>
      <c r="H434" s="98">
        <f t="shared" si="48"/>
        <v>0</v>
      </c>
      <c r="I434" s="95"/>
      <c r="J434" s="95" t="s">
        <v>12</v>
      </c>
      <c r="K434" s="100"/>
      <c r="L434" s="100"/>
      <c r="M434" s="98">
        <f>+$Z$1*G434/$W$1</f>
        <v>0</v>
      </c>
      <c r="N434" s="98">
        <f>M434*$X$1/$Z$1</f>
        <v>0</v>
      </c>
      <c r="O434" s="98">
        <f t="shared" si="47"/>
        <v>0</v>
      </c>
      <c r="P434" s="101">
        <f t="shared" si="46"/>
        <v>0</v>
      </c>
      <c r="Q434" s="101"/>
      <c r="R434" s="98">
        <f t="shared" si="52"/>
        <v>0</v>
      </c>
      <c r="S434" s="98">
        <f t="shared" si="49"/>
        <v>0</v>
      </c>
      <c r="T434" s="98">
        <f t="shared" si="50"/>
        <v>0</v>
      </c>
      <c r="U434" s="101"/>
      <c r="V434" s="101"/>
      <c r="W434" s="98">
        <f t="shared" si="53"/>
        <v>0</v>
      </c>
      <c r="X434" s="98">
        <f t="shared" si="54"/>
        <v>0</v>
      </c>
      <c r="Y434" s="98">
        <f t="shared" si="55"/>
        <v>0</v>
      </c>
      <c r="Z434" s="98"/>
    </row>
    <row r="435" spans="1:26" ht="15">
      <c r="A435" s="94" t="str">
        <f t="shared" si="51"/>
        <v>Others</v>
      </c>
      <c r="B435" s="95"/>
      <c r="C435" s="95"/>
      <c r="D435" s="95"/>
      <c r="E435" s="96"/>
      <c r="F435" s="96"/>
      <c r="G435" s="97"/>
      <c r="H435" s="98">
        <f t="shared" si="48"/>
        <v>0</v>
      </c>
      <c r="I435" s="95"/>
      <c r="J435" s="95" t="s">
        <v>12</v>
      </c>
      <c r="K435" s="100"/>
      <c r="L435" s="100"/>
      <c r="M435" s="98">
        <f>+$Z$1*G435/$W$1</f>
        <v>0</v>
      </c>
      <c r="N435" s="98">
        <f>M435*$X$1/$Z$1</f>
        <v>0</v>
      </c>
      <c r="O435" s="98">
        <f t="shared" si="47"/>
        <v>0</v>
      </c>
      <c r="P435" s="101">
        <f t="shared" si="46"/>
        <v>0</v>
      </c>
      <c r="Q435" s="101"/>
      <c r="R435" s="98">
        <f t="shared" si="52"/>
        <v>0</v>
      </c>
      <c r="S435" s="98">
        <f t="shared" si="49"/>
        <v>0</v>
      </c>
      <c r="T435" s="98">
        <f t="shared" si="50"/>
        <v>0</v>
      </c>
      <c r="U435" s="101"/>
      <c r="V435" s="101"/>
      <c r="W435" s="98">
        <f t="shared" si="53"/>
        <v>0</v>
      </c>
      <c r="X435" s="98">
        <f t="shared" si="54"/>
        <v>0</v>
      </c>
      <c r="Y435" s="98">
        <f t="shared" si="55"/>
        <v>0</v>
      </c>
      <c r="Z435" s="98"/>
    </row>
    <row r="436" spans="1:28" ht="15">
      <c r="A436" s="94" t="str">
        <f t="shared" si="51"/>
        <v>Individuals &amp; HUF</v>
      </c>
      <c r="B436" s="95"/>
      <c r="C436" s="95"/>
      <c r="D436" s="95"/>
      <c r="E436" s="96"/>
      <c r="F436" s="96"/>
      <c r="G436" s="97"/>
      <c r="H436" s="98">
        <f t="shared" si="48"/>
        <v>0</v>
      </c>
      <c r="I436" s="95"/>
      <c r="J436" s="95" t="s">
        <v>101</v>
      </c>
      <c r="K436" s="100"/>
      <c r="L436" s="100"/>
      <c r="M436" s="98">
        <f>+$V$1*G436/$S$1</f>
        <v>0</v>
      </c>
      <c r="N436" s="98">
        <f>M436*$T$1/$V$1</f>
        <v>0</v>
      </c>
      <c r="O436" s="98">
        <f t="shared" si="47"/>
        <v>0</v>
      </c>
      <c r="P436" s="101">
        <f t="shared" si="46"/>
        <v>0</v>
      </c>
      <c r="Q436" s="101"/>
      <c r="R436" s="98">
        <f t="shared" si="52"/>
        <v>0</v>
      </c>
      <c r="S436" s="98">
        <f t="shared" si="49"/>
        <v>0</v>
      </c>
      <c r="T436" s="98">
        <f t="shared" si="50"/>
        <v>0</v>
      </c>
      <c r="U436" s="101"/>
      <c r="V436" s="101"/>
      <c r="W436" s="98">
        <f t="shared" si="53"/>
        <v>0</v>
      </c>
      <c r="X436" s="98">
        <f t="shared" si="54"/>
        <v>0</v>
      </c>
      <c r="Y436" s="98">
        <f t="shared" si="55"/>
        <v>0</v>
      </c>
      <c r="Z436" s="98"/>
      <c r="AB436" s="102"/>
    </row>
    <row r="437" spans="1:26" ht="15">
      <c r="A437" s="94" t="str">
        <f t="shared" si="51"/>
        <v>Others</v>
      </c>
      <c r="B437" s="95"/>
      <c r="C437" s="95"/>
      <c r="D437" s="95"/>
      <c r="E437" s="96"/>
      <c r="F437" s="96"/>
      <c r="G437" s="97"/>
      <c r="H437" s="98">
        <f t="shared" si="48"/>
        <v>0</v>
      </c>
      <c r="I437" s="95"/>
      <c r="J437" s="95" t="s">
        <v>12</v>
      </c>
      <c r="K437" s="100"/>
      <c r="L437" s="100"/>
      <c r="M437" s="98">
        <f>+$Z$1*G437/$W$1</f>
        <v>0</v>
      </c>
      <c r="N437" s="98">
        <f>M437*$X$1/$Z$1</f>
        <v>0</v>
      </c>
      <c r="O437" s="98">
        <f t="shared" si="47"/>
        <v>0</v>
      </c>
      <c r="P437" s="101">
        <f t="shared" si="46"/>
        <v>0</v>
      </c>
      <c r="Q437" s="101"/>
      <c r="R437" s="98">
        <f t="shared" si="52"/>
        <v>0</v>
      </c>
      <c r="S437" s="98">
        <f t="shared" si="49"/>
        <v>0</v>
      </c>
      <c r="T437" s="98">
        <f t="shared" si="50"/>
        <v>0</v>
      </c>
      <c r="U437" s="101"/>
      <c r="V437" s="101"/>
      <c r="W437" s="98">
        <f t="shared" si="53"/>
        <v>0</v>
      </c>
      <c r="X437" s="98">
        <f t="shared" si="54"/>
        <v>0</v>
      </c>
      <c r="Y437" s="98">
        <f t="shared" si="55"/>
        <v>0</v>
      </c>
      <c r="Z437" s="98"/>
    </row>
    <row r="438" spans="1:28" ht="15">
      <c r="A438" s="94" t="str">
        <f t="shared" si="51"/>
        <v>Individuals &amp; HUF</v>
      </c>
      <c r="B438" s="95"/>
      <c r="C438" s="95"/>
      <c r="D438" s="95"/>
      <c r="E438" s="96"/>
      <c r="F438" s="96"/>
      <c r="G438" s="97"/>
      <c r="H438" s="98">
        <f t="shared" si="48"/>
        <v>0</v>
      </c>
      <c r="I438" s="95"/>
      <c r="J438" s="95" t="s">
        <v>101</v>
      </c>
      <c r="K438" s="100"/>
      <c r="L438" s="100"/>
      <c r="M438" s="98">
        <f>+$V$1*G438/$S$1</f>
        <v>0</v>
      </c>
      <c r="N438" s="98">
        <f>M438*$T$1/$V$1</f>
        <v>0</v>
      </c>
      <c r="O438" s="98">
        <f t="shared" si="47"/>
        <v>0</v>
      </c>
      <c r="P438" s="101">
        <f t="shared" si="46"/>
        <v>0</v>
      </c>
      <c r="Q438" s="101"/>
      <c r="R438" s="98">
        <f t="shared" si="52"/>
        <v>0</v>
      </c>
      <c r="S438" s="98">
        <f t="shared" si="49"/>
        <v>0</v>
      </c>
      <c r="T438" s="98">
        <f t="shared" si="50"/>
        <v>0</v>
      </c>
      <c r="U438" s="101"/>
      <c r="V438" s="101"/>
      <c r="W438" s="98">
        <f t="shared" si="53"/>
        <v>0</v>
      </c>
      <c r="X438" s="98">
        <f t="shared" si="54"/>
        <v>0</v>
      </c>
      <c r="Y438" s="98">
        <f t="shared" si="55"/>
        <v>0</v>
      </c>
      <c r="Z438" s="98"/>
      <c r="AB438" s="102"/>
    </row>
    <row r="439" spans="1:26" ht="15">
      <c r="A439" s="94" t="str">
        <f t="shared" si="51"/>
        <v>Individuals &amp; HUF</v>
      </c>
      <c r="B439" s="95"/>
      <c r="C439" s="95"/>
      <c r="D439" s="95"/>
      <c r="E439" s="96"/>
      <c r="F439" s="96"/>
      <c r="G439" s="97"/>
      <c r="H439" s="98">
        <f t="shared" si="48"/>
        <v>0</v>
      </c>
      <c r="I439" s="95"/>
      <c r="J439" s="95" t="s">
        <v>101</v>
      </c>
      <c r="K439" s="100"/>
      <c r="L439" s="100"/>
      <c r="M439" s="98">
        <f>+$V$1*G439/$S$1</f>
        <v>0</v>
      </c>
      <c r="N439" s="98">
        <f>M439*$T$1/$V$1</f>
        <v>0</v>
      </c>
      <c r="O439" s="98">
        <f t="shared" si="47"/>
        <v>0</v>
      </c>
      <c r="P439" s="101">
        <f t="shared" si="46"/>
        <v>0</v>
      </c>
      <c r="Q439" s="101"/>
      <c r="R439" s="98">
        <f t="shared" si="52"/>
        <v>0</v>
      </c>
      <c r="S439" s="98">
        <f t="shared" si="49"/>
        <v>0</v>
      </c>
      <c r="T439" s="98">
        <f t="shared" si="50"/>
        <v>0</v>
      </c>
      <c r="U439" s="101"/>
      <c r="V439" s="101"/>
      <c r="W439" s="98">
        <f t="shared" si="53"/>
        <v>0</v>
      </c>
      <c r="X439" s="98">
        <f t="shared" si="54"/>
        <v>0</v>
      </c>
      <c r="Y439" s="98">
        <f t="shared" si="55"/>
        <v>0</v>
      </c>
      <c r="Z439" s="98"/>
    </row>
    <row r="440" spans="1:26" ht="15">
      <c r="A440" s="94" t="str">
        <f t="shared" si="51"/>
        <v>Others</v>
      </c>
      <c r="B440" s="95"/>
      <c r="C440" s="95"/>
      <c r="D440" s="95"/>
      <c r="E440" s="96"/>
      <c r="F440" s="96"/>
      <c r="G440" s="97"/>
      <c r="H440" s="98">
        <f t="shared" si="48"/>
        <v>0</v>
      </c>
      <c r="I440" s="95"/>
      <c r="J440" s="95" t="s">
        <v>12</v>
      </c>
      <c r="K440" s="100"/>
      <c r="L440" s="100"/>
      <c r="M440" s="98">
        <f>+$Z$1*G440/$W$1</f>
        <v>0</v>
      </c>
      <c r="N440" s="98">
        <f>M440*$X$1/$Z$1</f>
        <v>0</v>
      </c>
      <c r="O440" s="98">
        <f t="shared" si="47"/>
        <v>0</v>
      </c>
      <c r="P440" s="101">
        <f t="shared" si="46"/>
        <v>0</v>
      </c>
      <c r="Q440" s="101"/>
      <c r="R440" s="98">
        <f t="shared" si="52"/>
        <v>0</v>
      </c>
      <c r="S440" s="98">
        <f t="shared" si="49"/>
        <v>0</v>
      </c>
      <c r="T440" s="98">
        <f t="shared" si="50"/>
        <v>0</v>
      </c>
      <c r="U440" s="101"/>
      <c r="V440" s="101"/>
      <c r="W440" s="98">
        <f t="shared" si="53"/>
        <v>0</v>
      </c>
      <c r="X440" s="98">
        <f t="shared" si="54"/>
        <v>0</v>
      </c>
      <c r="Y440" s="98">
        <f t="shared" si="55"/>
        <v>0</v>
      </c>
      <c r="Z440" s="98"/>
    </row>
    <row r="441" spans="1:26" ht="15">
      <c r="A441" s="94" t="str">
        <f t="shared" si="51"/>
        <v>Others</v>
      </c>
      <c r="B441" s="95"/>
      <c r="C441" s="95"/>
      <c r="D441" s="95"/>
      <c r="E441" s="96"/>
      <c r="F441" s="96"/>
      <c r="G441" s="97"/>
      <c r="H441" s="98">
        <f t="shared" si="48"/>
        <v>0</v>
      </c>
      <c r="I441" s="95"/>
      <c r="J441" s="95" t="s">
        <v>12</v>
      </c>
      <c r="K441" s="100"/>
      <c r="L441" s="100"/>
      <c r="M441" s="98">
        <f>+$Z$1*G441/$W$1</f>
        <v>0</v>
      </c>
      <c r="N441" s="98">
        <f>M441*$X$1/$Z$1</f>
        <v>0</v>
      </c>
      <c r="O441" s="98">
        <f t="shared" si="47"/>
        <v>0</v>
      </c>
      <c r="P441" s="101">
        <f t="shared" si="46"/>
        <v>0</v>
      </c>
      <c r="Q441" s="101"/>
      <c r="R441" s="98">
        <f t="shared" si="52"/>
        <v>0</v>
      </c>
      <c r="S441" s="98">
        <f t="shared" si="49"/>
        <v>0</v>
      </c>
      <c r="T441" s="98">
        <f t="shared" si="50"/>
        <v>0</v>
      </c>
      <c r="U441" s="101"/>
      <c r="V441" s="101"/>
      <c r="W441" s="98">
        <f t="shared" si="53"/>
        <v>0</v>
      </c>
      <c r="X441" s="98">
        <f t="shared" si="54"/>
        <v>0</v>
      </c>
      <c r="Y441" s="98">
        <f t="shared" si="55"/>
        <v>0</v>
      </c>
      <c r="Z441" s="98"/>
    </row>
    <row r="442" spans="1:28" ht="15">
      <c r="A442" s="94" t="str">
        <f t="shared" si="51"/>
        <v>Individuals &amp; HUF</v>
      </c>
      <c r="B442" s="95"/>
      <c r="C442" s="95"/>
      <c r="D442" s="95"/>
      <c r="E442" s="96"/>
      <c r="F442" s="96"/>
      <c r="G442" s="97"/>
      <c r="H442" s="98">
        <f t="shared" si="48"/>
        <v>0</v>
      </c>
      <c r="I442" s="95"/>
      <c r="J442" s="95" t="s">
        <v>101</v>
      </c>
      <c r="K442" s="100"/>
      <c r="L442" s="100"/>
      <c r="M442" s="98">
        <f>+$V$1*G442/$S$1</f>
        <v>0</v>
      </c>
      <c r="N442" s="98">
        <f>M442*$T$1/$V$1</f>
        <v>0</v>
      </c>
      <c r="O442" s="98">
        <f t="shared" si="47"/>
        <v>0</v>
      </c>
      <c r="P442" s="101">
        <f t="shared" si="46"/>
        <v>0</v>
      </c>
      <c r="Q442" s="101"/>
      <c r="R442" s="98">
        <f t="shared" si="52"/>
        <v>0</v>
      </c>
      <c r="S442" s="98">
        <f t="shared" si="49"/>
        <v>0</v>
      </c>
      <c r="T442" s="98">
        <f t="shared" si="50"/>
        <v>0</v>
      </c>
      <c r="U442" s="101"/>
      <c r="V442" s="101"/>
      <c r="W442" s="98">
        <f t="shared" si="53"/>
        <v>0</v>
      </c>
      <c r="X442" s="98">
        <f t="shared" si="54"/>
        <v>0</v>
      </c>
      <c r="Y442" s="98">
        <f t="shared" si="55"/>
        <v>0</v>
      </c>
      <c r="Z442" s="98"/>
      <c r="AB442" s="102"/>
    </row>
    <row r="443" spans="1:26" ht="15">
      <c r="A443" s="94" t="str">
        <f t="shared" si="51"/>
        <v>Others</v>
      </c>
      <c r="B443" s="95"/>
      <c r="C443" s="95"/>
      <c r="D443" s="95"/>
      <c r="E443" s="96"/>
      <c r="F443" s="96"/>
      <c r="G443" s="97"/>
      <c r="H443" s="98">
        <f t="shared" si="48"/>
        <v>0</v>
      </c>
      <c r="I443" s="95"/>
      <c r="J443" s="95" t="s">
        <v>12</v>
      </c>
      <c r="K443" s="100"/>
      <c r="L443" s="100"/>
      <c r="M443" s="98">
        <f>+$Z$1*G443/$W$1</f>
        <v>0</v>
      </c>
      <c r="N443" s="98">
        <f>M443*$X$1/$Z$1</f>
        <v>0</v>
      </c>
      <c r="O443" s="98">
        <f t="shared" si="47"/>
        <v>0</v>
      </c>
      <c r="P443" s="101">
        <f t="shared" si="46"/>
        <v>0</v>
      </c>
      <c r="Q443" s="101"/>
      <c r="R443" s="98">
        <f t="shared" si="52"/>
        <v>0</v>
      </c>
      <c r="S443" s="98">
        <f t="shared" si="49"/>
        <v>0</v>
      </c>
      <c r="T443" s="98">
        <f t="shared" si="50"/>
        <v>0</v>
      </c>
      <c r="U443" s="101"/>
      <c r="V443" s="101"/>
      <c r="W443" s="98">
        <f t="shared" si="53"/>
        <v>0</v>
      </c>
      <c r="X443" s="98">
        <f t="shared" si="54"/>
        <v>0</v>
      </c>
      <c r="Y443" s="98">
        <f t="shared" si="55"/>
        <v>0</v>
      </c>
      <c r="Z443" s="98"/>
    </row>
    <row r="444" spans="1:28" ht="15">
      <c r="A444" s="94" t="str">
        <f t="shared" si="51"/>
        <v>Individuals &amp; HUF</v>
      </c>
      <c r="B444" s="95"/>
      <c r="C444" s="95"/>
      <c r="D444" s="95"/>
      <c r="E444" s="96"/>
      <c r="F444" s="96"/>
      <c r="G444" s="97"/>
      <c r="H444" s="98">
        <f t="shared" si="48"/>
        <v>0</v>
      </c>
      <c r="I444" s="95"/>
      <c r="J444" s="95" t="s">
        <v>101</v>
      </c>
      <c r="K444" s="100"/>
      <c r="L444" s="100"/>
      <c r="M444" s="98">
        <f>+$V$1*G444/$S$1</f>
        <v>0</v>
      </c>
      <c r="N444" s="98">
        <f>M444*$T$1/$V$1</f>
        <v>0</v>
      </c>
      <c r="O444" s="98">
        <f t="shared" si="47"/>
        <v>0</v>
      </c>
      <c r="P444" s="101">
        <f t="shared" si="46"/>
        <v>0</v>
      </c>
      <c r="Q444" s="101"/>
      <c r="R444" s="98">
        <f t="shared" si="52"/>
        <v>0</v>
      </c>
      <c r="S444" s="98">
        <f t="shared" si="49"/>
        <v>0</v>
      </c>
      <c r="T444" s="98">
        <f t="shared" si="50"/>
        <v>0</v>
      </c>
      <c r="U444" s="101"/>
      <c r="V444" s="101"/>
      <c r="W444" s="98">
        <f t="shared" si="53"/>
        <v>0</v>
      </c>
      <c r="X444" s="98">
        <f t="shared" si="54"/>
        <v>0</v>
      </c>
      <c r="Y444" s="98">
        <f t="shared" si="55"/>
        <v>0</v>
      </c>
      <c r="Z444" s="98"/>
      <c r="AB444" s="102"/>
    </row>
    <row r="445" spans="1:26" ht="15">
      <c r="A445" s="94" t="str">
        <f t="shared" si="51"/>
        <v>Others</v>
      </c>
      <c r="B445" s="95"/>
      <c r="C445" s="95"/>
      <c r="D445" s="95"/>
      <c r="E445" s="96"/>
      <c r="F445" s="96"/>
      <c r="G445" s="97"/>
      <c r="H445" s="98">
        <f t="shared" si="48"/>
        <v>0</v>
      </c>
      <c r="I445" s="95"/>
      <c r="J445" s="95" t="s">
        <v>12</v>
      </c>
      <c r="K445" s="100"/>
      <c r="L445" s="100"/>
      <c r="M445" s="98">
        <f>+$Z$1*G445/$W$1</f>
        <v>0</v>
      </c>
      <c r="N445" s="98">
        <f>M445*$X$1/$Z$1</f>
        <v>0</v>
      </c>
      <c r="O445" s="98">
        <f t="shared" si="47"/>
        <v>0</v>
      </c>
      <c r="P445" s="101">
        <f t="shared" si="46"/>
        <v>0</v>
      </c>
      <c r="Q445" s="101"/>
      <c r="R445" s="98">
        <f t="shared" si="52"/>
        <v>0</v>
      </c>
      <c r="S445" s="98">
        <f t="shared" si="49"/>
        <v>0</v>
      </c>
      <c r="T445" s="98">
        <f t="shared" si="50"/>
        <v>0</v>
      </c>
      <c r="U445" s="101"/>
      <c r="V445" s="101"/>
      <c r="W445" s="98">
        <f t="shared" si="53"/>
        <v>0</v>
      </c>
      <c r="X445" s="98">
        <f t="shared" si="54"/>
        <v>0</v>
      </c>
      <c r="Y445" s="98">
        <f t="shared" si="55"/>
        <v>0</v>
      </c>
      <c r="Z445" s="98"/>
    </row>
    <row r="446" spans="1:28" ht="15">
      <c r="A446" s="94" t="str">
        <f t="shared" si="51"/>
        <v>Individuals &amp; HUF</v>
      </c>
      <c r="B446" s="95"/>
      <c r="C446" s="95"/>
      <c r="D446" s="95"/>
      <c r="E446" s="96"/>
      <c r="F446" s="96"/>
      <c r="G446" s="97"/>
      <c r="H446" s="98">
        <f t="shared" si="48"/>
        <v>0</v>
      </c>
      <c r="I446" s="95"/>
      <c r="J446" s="95" t="s">
        <v>101</v>
      </c>
      <c r="K446" s="100"/>
      <c r="L446" s="100"/>
      <c r="M446" s="98">
        <f>+$V$1*G446/$S$1</f>
        <v>0</v>
      </c>
      <c r="N446" s="98">
        <f>M446*$T$1/$V$1</f>
        <v>0</v>
      </c>
      <c r="O446" s="98">
        <f t="shared" si="47"/>
        <v>0</v>
      </c>
      <c r="P446" s="101">
        <f t="shared" si="46"/>
        <v>0</v>
      </c>
      <c r="Q446" s="101"/>
      <c r="R446" s="98">
        <f t="shared" si="52"/>
        <v>0</v>
      </c>
      <c r="S446" s="98">
        <f t="shared" si="49"/>
        <v>0</v>
      </c>
      <c r="T446" s="98">
        <f t="shared" si="50"/>
        <v>0</v>
      </c>
      <c r="U446" s="101"/>
      <c r="V446" s="101"/>
      <c r="W446" s="98">
        <f t="shared" si="53"/>
        <v>0</v>
      </c>
      <c r="X446" s="98">
        <f t="shared" si="54"/>
        <v>0</v>
      </c>
      <c r="Y446" s="98">
        <f t="shared" si="55"/>
        <v>0</v>
      </c>
      <c r="Z446" s="98"/>
      <c r="AB446" s="102"/>
    </row>
    <row r="447" spans="1:26" ht="15">
      <c r="A447" s="94" t="str">
        <f t="shared" si="51"/>
        <v>Others</v>
      </c>
      <c r="B447" s="95"/>
      <c r="C447" s="95"/>
      <c r="D447" s="95"/>
      <c r="E447" s="96"/>
      <c r="F447" s="96"/>
      <c r="G447" s="97"/>
      <c r="H447" s="98">
        <f t="shared" si="48"/>
        <v>0</v>
      </c>
      <c r="I447" s="95"/>
      <c r="J447" s="95" t="s">
        <v>12</v>
      </c>
      <c r="K447" s="100"/>
      <c r="L447" s="100"/>
      <c r="M447" s="98">
        <f>+$Z$1*G447/$W$1</f>
        <v>0</v>
      </c>
      <c r="N447" s="98">
        <f>M447*$X$1/$Z$1</f>
        <v>0</v>
      </c>
      <c r="O447" s="98">
        <f t="shared" si="47"/>
        <v>0</v>
      </c>
      <c r="P447" s="101">
        <f t="shared" si="46"/>
        <v>0</v>
      </c>
      <c r="Q447" s="101"/>
      <c r="R447" s="98">
        <f t="shared" si="52"/>
        <v>0</v>
      </c>
      <c r="S447" s="98">
        <f t="shared" si="49"/>
        <v>0</v>
      </c>
      <c r="T447" s="98">
        <f t="shared" si="50"/>
        <v>0</v>
      </c>
      <c r="U447" s="101"/>
      <c r="V447" s="101"/>
      <c r="W447" s="98">
        <f t="shared" si="53"/>
        <v>0</v>
      </c>
      <c r="X447" s="98">
        <f t="shared" si="54"/>
        <v>0</v>
      </c>
      <c r="Y447" s="98">
        <f t="shared" si="55"/>
        <v>0</v>
      </c>
      <c r="Z447" s="98"/>
    </row>
    <row r="448" spans="1:28" ht="15">
      <c r="A448" s="94" t="str">
        <f t="shared" si="51"/>
        <v>Individuals &amp; HUF</v>
      </c>
      <c r="B448" s="95"/>
      <c r="C448" s="95"/>
      <c r="D448" s="95"/>
      <c r="E448" s="96"/>
      <c r="F448" s="96"/>
      <c r="G448" s="97"/>
      <c r="H448" s="98">
        <f t="shared" si="48"/>
        <v>0</v>
      </c>
      <c r="I448" s="95"/>
      <c r="J448" s="95" t="s">
        <v>101</v>
      </c>
      <c r="K448" s="100"/>
      <c r="L448" s="100"/>
      <c r="M448" s="98">
        <f>+$V$1*G448/$S$1</f>
        <v>0</v>
      </c>
      <c r="N448" s="98">
        <f>M448*$T$1/$V$1</f>
        <v>0</v>
      </c>
      <c r="O448" s="98">
        <f t="shared" si="47"/>
        <v>0</v>
      </c>
      <c r="P448" s="101">
        <f t="shared" si="46"/>
        <v>0</v>
      </c>
      <c r="Q448" s="101"/>
      <c r="R448" s="98">
        <f t="shared" si="52"/>
        <v>0</v>
      </c>
      <c r="S448" s="98">
        <f t="shared" si="49"/>
        <v>0</v>
      </c>
      <c r="T448" s="98">
        <f t="shared" si="50"/>
        <v>0</v>
      </c>
      <c r="U448" s="101"/>
      <c r="V448" s="101"/>
      <c r="W448" s="98">
        <f t="shared" si="53"/>
        <v>0</v>
      </c>
      <c r="X448" s="98">
        <f t="shared" si="54"/>
        <v>0</v>
      </c>
      <c r="Y448" s="98">
        <f t="shared" si="55"/>
        <v>0</v>
      </c>
      <c r="Z448" s="98"/>
      <c r="AB448" s="102"/>
    </row>
    <row r="449" spans="1:26" ht="15">
      <c r="A449" s="94" t="str">
        <f t="shared" si="51"/>
        <v>Others</v>
      </c>
      <c r="B449" s="95"/>
      <c r="C449" s="95"/>
      <c r="D449" s="95"/>
      <c r="E449" s="96"/>
      <c r="F449" s="96"/>
      <c r="G449" s="97"/>
      <c r="H449" s="98">
        <f t="shared" si="48"/>
        <v>0</v>
      </c>
      <c r="I449" s="95"/>
      <c r="J449" s="95" t="s">
        <v>12</v>
      </c>
      <c r="K449" s="100"/>
      <c r="L449" s="100"/>
      <c r="M449" s="98">
        <f>+$Z$1*G449/$W$1</f>
        <v>0</v>
      </c>
      <c r="N449" s="98">
        <f>M449*$X$1/$Z$1</f>
        <v>0</v>
      </c>
      <c r="O449" s="98">
        <f t="shared" si="47"/>
        <v>0</v>
      </c>
      <c r="P449" s="101">
        <f t="shared" si="46"/>
        <v>0</v>
      </c>
      <c r="Q449" s="101"/>
      <c r="R449" s="98">
        <f t="shared" si="52"/>
        <v>0</v>
      </c>
      <c r="S449" s="98">
        <f t="shared" si="49"/>
        <v>0</v>
      </c>
      <c r="T449" s="98">
        <f t="shared" si="50"/>
        <v>0</v>
      </c>
      <c r="U449" s="101"/>
      <c r="V449" s="101"/>
      <c r="W449" s="98">
        <f t="shared" si="53"/>
        <v>0</v>
      </c>
      <c r="X449" s="98">
        <f t="shared" si="54"/>
        <v>0</v>
      </c>
      <c r="Y449" s="98">
        <f t="shared" si="55"/>
        <v>0</v>
      </c>
      <c r="Z449" s="98"/>
    </row>
    <row r="450" spans="1:28" ht="15">
      <c r="A450" s="94" t="str">
        <f t="shared" si="51"/>
        <v>Individuals &amp; HUF</v>
      </c>
      <c r="B450" s="95"/>
      <c r="C450" s="95"/>
      <c r="D450" s="95"/>
      <c r="E450" s="96"/>
      <c r="F450" s="96"/>
      <c r="G450" s="97"/>
      <c r="H450" s="98">
        <f t="shared" si="48"/>
        <v>0</v>
      </c>
      <c r="I450" s="95"/>
      <c r="J450" s="95" t="s">
        <v>101</v>
      </c>
      <c r="K450" s="100"/>
      <c r="L450" s="100"/>
      <c r="M450" s="98">
        <f>+$V$1*G450/$S$1</f>
        <v>0</v>
      </c>
      <c r="N450" s="98">
        <f>M450*$T$1/$V$1</f>
        <v>0</v>
      </c>
      <c r="O450" s="98">
        <f t="shared" si="47"/>
        <v>0</v>
      </c>
      <c r="P450" s="101">
        <f aca="true" t="shared" si="56" ref="P450:P513">+O450-G450</f>
        <v>0</v>
      </c>
      <c r="Q450" s="101"/>
      <c r="R450" s="98">
        <f t="shared" si="52"/>
        <v>0</v>
      </c>
      <c r="S450" s="98">
        <f t="shared" si="49"/>
        <v>0</v>
      </c>
      <c r="T450" s="98">
        <f t="shared" si="50"/>
        <v>0</v>
      </c>
      <c r="U450" s="101"/>
      <c r="V450" s="101"/>
      <c r="W450" s="98">
        <f t="shared" si="53"/>
        <v>0</v>
      </c>
      <c r="X450" s="98">
        <f t="shared" si="54"/>
        <v>0</v>
      </c>
      <c r="Y450" s="98">
        <f t="shared" si="55"/>
        <v>0</v>
      </c>
      <c r="Z450" s="98"/>
      <c r="AB450" s="102"/>
    </row>
    <row r="451" spans="1:26" ht="15">
      <c r="A451" s="94" t="str">
        <f t="shared" si="51"/>
        <v>Individuals &amp; HUF</v>
      </c>
      <c r="B451" s="95"/>
      <c r="C451" s="95"/>
      <c r="D451" s="95"/>
      <c r="E451" s="96"/>
      <c r="F451" s="96"/>
      <c r="G451" s="97"/>
      <c r="H451" s="98">
        <f t="shared" si="48"/>
        <v>0</v>
      </c>
      <c r="I451" s="95"/>
      <c r="J451" s="95" t="s">
        <v>101</v>
      </c>
      <c r="K451" s="100"/>
      <c r="L451" s="100"/>
      <c r="M451" s="98">
        <f>+$V$1*G451/$S$1</f>
        <v>0</v>
      </c>
      <c r="N451" s="98">
        <f>M451*$T$1/$V$1</f>
        <v>0</v>
      </c>
      <c r="O451" s="98">
        <f aca="true" t="shared" si="57" ref="O451:O514">+M451-N451</f>
        <v>0</v>
      </c>
      <c r="P451" s="101">
        <f t="shared" si="56"/>
        <v>0</v>
      </c>
      <c r="Q451" s="101"/>
      <c r="R451" s="98">
        <f t="shared" si="52"/>
        <v>0</v>
      </c>
      <c r="S451" s="98">
        <f t="shared" si="49"/>
        <v>0</v>
      </c>
      <c r="T451" s="98">
        <f t="shared" si="50"/>
        <v>0</v>
      </c>
      <c r="U451" s="101"/>
      <c r="V451" s="101"/>
      <c r="W451" s="98">
        <f t="shared" si="53"/>
        <v>0</v>
      </c>
      <c r="X451" s="98">
        <f t="shared" si="54"/>
        <v>0</v>
      </c>
      <c r="Y451" s="98">
        <f t="shared" si="55"/>
        <v>0</v>
      </c>
      <c r="Z451" s="98"/>
    </row>
    <row r="452" spans="1:26" ht="15">
      <c r="A452" s="94" t="str">
        <f t="shared" si="51"/>
        <v>Others</v>
      </c>
      <c r="B452" s="95"/>
      <c r="C452" s="95"/>
      <c r="D452" s="95"/>
      <c r="E452" s="96"/>
      <c r="F452" s="96"/>
      <c r="G452" s="97"/>
      <c r="H452" s="98">
        <f t="shared" si="48"/>
        <v>0</v>
      </c>
      <c r="I452" s="95"/>
      <c r="J452" s="95" t="s">
        <v>12</v>
      </c>
      <c r="K452" s="100"/>
      <c r="L452" s="100"/>
      <c r="M452" s="98">
        <f>+$Z$1*G452/$W$1</f>
        <v>0</v>
      </c>
      <c r="N452" s="98">
        <f>M452*$X$1/$Z$1</f>
        <v>0</v>
      </c>
      <c r="O452" s="98">
        <f t="shared" si="57"/>
        <v>0</v>
      </c>
      <c r="P452" s="101">
        <f t="shared" si="56"/>
        <v>0</v>
      </c>
      <c r="Q452" s="101"/>
      <c r="R452" s="98">
        <f t="shared" si="52"/>
        <v>0</v>
      </c>
      <c r="S452" s="98">
        <f t="shared" si="49"/>
        <v>0</v>
      </c>
      <c r="T452" s="98">
        <f t="shared" si="50"/>
        <v>0</v>
      </c>
      <c r="U452" s="101"/>
      <c r="V452" s="101"/>
      <c r="W452" s="98">
        <f t="shared" si="53"/>
        <v>0</v>
      </c>
      <c r="X452" s="98">
        <f t="shared" si="54"/>
        <v>0</v>
      </c>
      <c r="Y452" s="98">
        <f t="shared" si="55"/>
        <v>0</v>
      </c>
      <c r="Z452" s="98"/>
    </row>
    <row r="453" spans="1:26" ht="15">
      <c r="A453" s="94" t="str">
        <f t="shared" si="51"/>
        <v>Others</v>
      </c>
      <c r="B453" s="95"/>
      <c r="C453" s="95"/>
      <c r="D453" s="95"/>
      <c r="E453" s="96"/>
      <c r="F453" s="96"/>
      <c r="G453" s="97"/>
      <c r="H453" s="98">
        <f t="shared" si="48"/>
        <v>0</v>
      </c>
      <c r="I453" s="95"/>
      <c r="J453" s="95" t="s">
        <v>12</v>
      </c>
      <c r="K453" s="100"/>
      <c r="L453" s="100"/>
      <c r="M453" s="98">
        <f>+$Z$1*G453/$W$1</f>
        <v>0</v>
      </c>
      <c r="N453" s="98">
        <f>M453*$X$1/$Z$1</f>
        <v>0</v>
      </c>
      <c r="O453" s="98">
        <f t="shared" si="57"/>
        <v>0</v>
      </c>
      <c r="P453" s="101">
        <f t="shared" si="56"/>
        <v>0</v>
      </c>
      <c r="Q453" s="101"/>
      <c r="R453" s="98">
        <f t="shared" si="52"/>
        <v>0</v>
      </c>
      <c r="S453" s="98">
        <f t="shared" si="49"/>
        <v>0</v>
      </c>
      <c r="T453" s="98">
        <f t="shared" si="50"/>
        <v>0</v>
      </c>
      <c r="U453" s="101"/>
      <c r="V453" s="101"/>
      <c r="W453" s="98">
        <f t="shared" si="53"/>
        <v>0</v>
      </c>
      <c r="X453" s="98">
        <f t="shared" si="54"/>
        <v>0</v>
      </c>
      <c r="Y453" s="98">
        <f t="shared" si="55"/>
        <v>0</v>
      </c>
      <c r="Z453" s="98"/>
    </row>
    <row r="454" spans="1:28" ht="15">
      <c r="A454" s="94" t="str">
        <f t="shared" si="51"/>
        <v>Individuals &amp; HUF</v>
      </c>
      <c r="B454" s="95"/>
      <c r="C454" s="95"/>
      <c r="D454" s="95"/>
      <c r="E454" s="96"/>
      <c r="F454" s="96"/>
      <c r="G454" s="97"/>
      <c r="H454" s="98">
        <f t="shared" si="48"/>
        <v>0</v>
      </c>
      <c r="I454" s="95"/>
      <c r="J454" s="95" t="s">
        <v>101</v>
      </c>
      <c r="K454" s="100"/>
      <c r="L454" s="100"/>
      <c r="M454" s="98">
        <f>+$V$1*G454/$S$1</f>
        <v>0</v>
      </c>
      <c r="N454" s="98">
        <f>M454*$T$1/$V$1</f>
        <v>0</v>
      </c>
      <c r="O454" s="98">
        <f t="shared" si="57"/>
        <v>0</v>
      </c>
      <c r="P454" s="101">
        <f t="shared" si="56"/>
        <v>0</v>
      </c>
      <c r="Q454" s="101"/>
      <c r="R454" s="98">
        <f t="shared" si="52"/>
        <v>0</v>
      </c>
      <c r="S454" s="98">
        <f t="shared" si="49"/>
        <v>0</v>
      </c>
      <c r="T454" s="98">
        <f t="shared" si="50"/>
        <v>0</v>
      </c>
      <c r="U454" s="101"/>
      <c r="V454" s="101"/>
      <c r="W454" s="98">
        <f t="shared" si="53"/>
        <v>0</v>
      </c>
      <c r="X454" s="98">
        <f t="shared" si="54"/>
        <v>0</v>
      </c>
      <c r="Y454" s="98">
        <f t="shared" si="55"/>
        <v>0</v>
      </c>
      <c r="Z454" s="98"/>
      <c r="AB454" s="102"/>
    </row>
    <row r="455" spans="1:26" ht="15">
      <c r="A455" s="94" t="str">
        <f t="shared" si="51"/>
        <v>Others</v>
      </c>
      <c r="B455" s="95"/>
      <c r="C455" s="95"/>
      <c r="D455" s="95"/>
      <c r="E455" s="96"/>
      <c r="F455" s="96"/>
      <c r="G455" s="97"/>
      <c r="H455" s="98">
        <f t="shared" si="48"/>
        <v>0</v>
      </c>
      <c r="I455" s="95"/>
      <c r="J455" s="95" t="s">
        <v>12</v>
      </c>
      <c r="K455" s="100"/>
      <c r="L455" s="100"/>
      <c r="M455" s="98">
        <f>+$Z$1*G455/$W$1</f>
        <v>0</v>
      </c>
      <c r="N455" s="98">
        <f>M455*$X$1/$Z$1</f>
        <v>0</v>
      </c>
      <c r="O455" s="98">
        <f t="shared" si="57"/>
        <v>0</v>
      </c>
      <c r="P455" s="101">
        <f t="shared" si="56"/>
        <v>0</v>
      </c>
      <c r="Q455" s="101"/>
      <c r="R455" s="98">
        <f t="shared" si="52"/>
        <v>0</v>
      </c>
      <c r="S455" s="98">
        <f t="shared" si="49"/>
        <v>0</v>
      </c>
      <c r="T455" s="98">
        <f t="shared" si="50"/>
        <v>0</v>
      </c>
      <c r="U455" s="101"/>
      <c r="V455" s="101"/>
      <c r="W455" s="98">
        <f t="shared" si="53"/>
        <v>0</v>
      </c>
      <c r="X455" s="98">
        <f t="shared" si="54"/>
        <v>0</v>
      </c>
      <c r="Y455" s="98">
        <f t="shared" si="55"/>
        <v>0</v>
      </c>
      <c r="Z455" s="98"/>
    </row>
    <row r="456" spans="1:28" ht="15">
      <c r="A456" s="94" t="str">
        <f t="shared" si="51"/>
        <v>Individuals &amp; HUF</v>
      </c>
      <c r="B456" s="95"/>
      <c r="C456" s="95"/>
      <c r="D456" s="95"/>
      <c r="E456" s="96"/>
      <c r="F456" s="96"/>
      <c r="G456" s="97"/>
      <c r="H456" s="98">
        <f t="shared" si="48"/>
        <v>0</v>
      </c>
      <c r="I456" s="95"/>
      <c r="J456" s="95" t="s">
        <v>101</v>
      </c>
      <c r="K456" s="100"/>
      <c r="L456" s="100"/>
      <c r="M456" s="98">
        <f>+$V$1*G456/$S$1</f>
        <v>0</v>
      </c>
      <c r="N456" s="98">
        <f>M456*$T$1/$V$1</f>
        <v>0</v>
      </c>
      <c r="O456" s="98">
        <f t="shared" si="57"/>
        <v>0</v>
      </c>
      <c r="P456" s="101">
        <f t="shared" si="56"/>
        <v>0</v>
      </c>
      <c r="Q456" s="101"/>
      <c r="R456" s="98">
        <f t="shared" si="52"/>
        <v>0</v>
      </c>
      <c r="S456" s="98">
        <f t="shared" si="49"/>
        <v>0</v>
      </c>
      <c r="T456" s="98">
        <f t="shared" si="50"/>
        <v>0</v>
      </c>
      <c r="U456" s="101"/>
      <c r="V456" s="101"/>
      <c r="W456" s="98">
        <f t="shared" si="53"/>
        <v>0</v>
      </c>
      <c r="X456" s="98">
        <f t="shared" si="54"/>
        <v>0</v>
      </c>
      <c r="Y456" s="98">
        <f t="shared" si="55"/>
        <v>0</v>
      </c>
      <c r="Z456" s="98"/>
      <c r="AB456" s="102"/>
    </row>
    <row r="457" spans="1:26" ht="15">
      <c r="A457" s="94" t="str">
        <f t="shared" si="51"/>
        <v>Others</v>
      </c>
      <c r="B457" s="95"/>
      <c r="C457" s="95"/>
      <c r="D457" s="95"/>
      <c r="E457" s="96"/>
      <c r="F457" s="96"/>
      <c r="G457" s="97"/>
      <c r="H457" s="98">
        <f t="shared" si="48"/>
        <v>0</v>
      </c>
      <c r="I457" s="95"/>
      <c r="J457" s="95" t="s">
        <v>12</v>
      </c>
      <c r="K457" s="100"/>
      <c r="L457" s="100"/>
      <c r="M457" s="98">
        <f>+$Z$1*G457/$W$1</f>
        <v>0</v>
      </c>
      <c r="N457" s="98">
        <f>M457*$X$1/$Z$1</f>
        <v>0</v>
      </c>
      <c r="O457" s="98">
        <f t="shared" si="57"/>
        <v>0</v>
      </c>
      <c r="P457" s="101">
        <f t="shared" si="56"/>
        <v>0</v>
      </c>
      <c r="Q457" s="101"/>
      <c r="R457" s="98">
        <f t="shared" si="52"/>
        <v>0</v>
      </c>
      <c r="S457" s="98">
        <f t="shared" si="49"/>
        <v>0</v>
      </c>
      <c r="T457" s="98">
        <f t="shared" si="50"/>
        <v>0</v>
      </c>
      <c r="U457" s="101"/>
      <c r="V457" s="101"/>
      <c r="W457" s="98">
        <f t="shared" si="53"/>
        <v>0</v>
      </c>
      <c r="X457" s="98">
        <f t="shared" si="54"/>
        <v>0</v>
      </c>
      <c r="Y457" s="98">
        <f t="shared" si="55"/>
        <v>0</v>
      </c>
      <c r="Z457" s="98"/>
    </row>
    <row r="458" spans="1:28" ht="15">
      <c r="A458" s="94" t="str">
        <f t="shared" si="51"/>
        <v>Individuals &amp; HUF</v>
      </c>
      <c r="B458" s="95"/>
      <c r="C458" s="95"/>
      <c r="D458" s="95"/>
      <c r="E458" s="96"/>
      <c r="F458" s="96"/>
      <c r="G458" s="97"/>
      <c r="H458" s="98">
        <f t="shared" si="48"/>
        <v>0</v>
      </c>
      <c r="I458" s="95"/>
      <c r="J458" s="95" t="s">
        <v>101</v>
      </c>
      <c r="K458" s="100"/>
      <c r="L458" s="100"/>
      <c r="M458" s="98">
        <f>+$V$1*G458/$S$1</f>
        <v>0</v>
      </c>
      <c r="N458" s="98">
        <f>M458*$T$1/$V$1</f>
        <v>0</v>
      </c>
      <c r="O458" s="98">
        <f t="shared" si="57"/>
        <v>0</v>
      </c>
      <c r="P458" s="101">
        <f t="shared" si="56"/>
        <v>0</v>
      </c>
      <c r="Q458" s="101"/>
      <c r="R458" s="98">
        <f t="shared" si="52"/>
        <v>0</v>
      </c>
      <c r="S458" s="98">
        <f t="shared" si="49"/>
        <v>0</v>
      </c>
      <c r="T458" s="98">
        <f t="shared" si="50"/>
        <v>0</v>
      </c>
      <c r="U458" s="101"/>
      <c r="V458" s="101"/>
      <c r="W458" s="98">
        <f t="shared" si="53"/>
        <v>0</v>
      </c>
      <c r="X458" s="98">
        <f t="shared" si="54"/>
        <v>0</v>
      </c>
      <c r="Y458" s="98">
        <f t="shared" si="55"/>
        <v>0</v>
      </c>
      <c r="Z458" s="98"/>
      <c r="AB458" s="102"/>
    </row>
    <row r="459" spans="1:26" ht="15">
      <c r="A459" s="94" t="str">
        <f t="shared" si="51"/>
        <v>Others</v>
      </c>
      <c r="B459" s="95"/>
      <c r="C459" s="95"/>
      <c r="D459" s="95"/>
      <c r="E459" s="96"/>
      <c r="F459" s="96"/>
      <c r="G459" s="97"/>
      <c r="H459" s="98">
        <f t="shared" si="48"/>
        <v>0</v>
      </c>
      <c r="I459" s="95"/>
      <c r="J459" s="95" t="s">
        <v>12</v>
      </c>
      <c r="K459" s="100"/>
      <c r="L459" s="100"/>
      <c r="M459" s="98">
        <f>+$Z$1*G459/$W$1</f>
        <v>0</v>
      </c>
      <c r="N459" s="98">
        <f>M459*$X$1/$Z$1</f>
        <v>0</v>
      </c>
      <c r="O459" s="98">
        <f t="shared" si="57"/>
        <v>0</v>
      </c>
      <c r="P459" s="101">
        <f t="shared" si="56"/>
        <v>0</v>
      </c>
      <c r="Q459" s="101"/>
      <c r="R459" s="98">
        <f t="shared" si="52"/>
        <v>0</v>
      </c>
      <c r="S459" s="98">
        <f t="shared" si="49"/>
        <v>0</v>
      </c>
      <c r="T459" s="98">
        <f t="shared" si="50"/>
        <v>0</v>
      </c>
      <c r="U459" s="101"/>
      <c r="V459" s="101"/>
      <c r="W459" s="98">
        <f t="shared" si="53"/>
        <v>0</v>
      </c>
      <c r="X459" s="98">
        <f t="shared" si="54"/>
        <v>0</v>
      </c>
      <c r="Y459" s="98">
        <f t="shared" si="55"/>
        <v>0</v>
      </c>
      <c r="Z459" s="98"/>
    </row>
    <row r="460" spans="1:28" ht="15">
      <c r="A460" s="94" t="str">
        <f t="shared" si="51"/>
        <v>Individuals &amp; HUF</v>
      </c>
      <c r="B460" s="95"/>
      <c r="C460" s="95"/>
      <c r="D460" s="95"/>
      <c r="E460" s="96"/>
      <c r="F460" s="96"/>
      <c r="G460" s="97"/>
      <c r="H460" s="98">
        <f t="shared" si="48"/>
        <v>0</v>
      </c>
      <c r="I460" s="95"/>
      <c r="J460" s="95" t="s">
        <v>101</v>
      </c>
      <c r="K460" s="100"/>
      <c r="L460" s="100"/>
      <c r="M460" s="98">
        <f>+$V$1*G460/$S$1</f>
        <v>0</v>
      </c>
      <c r="N460" s="98">
        <f>M460*$T$1/$V$1</f>
        <v>0</v>
      </c>
      <c r="O460" s="98">
        <f t="shared" si="57"/>
        <v>0</v>
      </c>
      <c r="P460" s="101">
        <f t="shared" si="56"/>
        <v>0</v>
      </c>
      <c r="Q460" s="101"/>
      <c r="R460" s="98">
        <f t="shared" si="52"/>
        <v>0</v>
      </c>
      <c r="S460" s="98">
        <f t="shared" si="49"/>
        <v>0</v>
      </c>
      <c r="T460" s="98">
        <f t="shared" si="50"/>
        <v>0</v>
      </c>
      <c r="U460" s="101"/>
      <c r="V460" s="101"/>
      <c r="W460" s="98">
        <f t="shared" si="53"/>
        <v>0</v>
      </c>
      <c r="X460" s="98">
        <f t="shared" si="54"/>
        <v>0</v>
      </c>
      <c r="Y460" s="98">
        <f t="shared" si="55"/>
        <v>0</v>
      </c>
      <c r="Z460" s="98"/>
      <c r="AB460" s="102"/>
    </row>
    <row r="461" spans="1:26" ht="15">
      <c r="A461" s="94" t="str">
        <f t="shared" si="51"/>
        <v>Others</v>
      </c>
      <c r="B461" s="95"/>
      <c r="C461" s="95"/>
      <c r="D461" s="95"/>
      <c r="E461" s="96"/>
      <c r="F461" s="96"/>
      <c r="G461" s="97"/>
      <c r="H461" s="98">
        <f t="shared" si="48"/>
        <v>0</v>
      </c>
      <c r="I461" s="95"/>
      <c r="J461" s="95" t="s">
        <v>12</v>
      </c>
      <c r="K461" s="100"/>
      <c r="L461" s="100"/>
      <c r="M461" s="98">
        <f>+$Z$1*G461/$W$1</f>
        <v>0</v>
      </c>
      <c r="N461" s="98">
        <f>M461*$X$1/$Z$1</f>
        <v>0</v>
      </c>
      <c r="O461" s="98">
        <f t="shared" si="57"/>
        <v>0</v>
      </c>
      <c r="P461" s="101">
        <f t="shared" si="56"/>
        <v>0</v>
      </c>
      <c r="Q461" s="101"/>
      <c r="R461" s="98">
        <f t="shared" si="52"/>
        <v>0</v>
      </c>
      <c r="S461" s="98">
        <f t="shared" si="49"/>
        <v>0</v>
      </c>
      <c r="T461" s="98">
        <f t="shared" si="50"/>
        <v>0</v>
      </c>
      <c r="U461" s="101"/>
      <c r="V461" s="101"/>
      <c r="W461" s="98">
        <f t="shared" si="53"/>
        <v>0</v>
      </c>
      <c r="X461" s="98">
        <f t="shared" si="54"/>
        <v>0</v>
      </c>
      <c r="Y461" s="98">
        <f t="shared" si="55"/>
        <v>0</v>
      </c>
      <c r="Z461" s="98"/>
    </row>
    <row r="462" spans="1:28" ht="15">
      <c r="A462" s="94" t="str">
        <f t="shared" si="51"/>
        <v>Individuals &amp; HUF</v>
      </c>
      <c r="B462" s="95"/>
      <c r="C462" s="95"/>
      <c r="D462" s="95"/>
      <c r="E462" s="96"/>
      <c r="F462" s="96"/>
      <c r="G462" s="97"/>
      <c r="H462" s="98">
        <f t="shared" si="48"/>
        <v>0</v>
      </c>
      <c r="I462" s="95"/>
      <c r="J462" s="95" t="s">
        <v>101</v>
      </c>
      <c r="K462" s="100"/>
      <c r="L462" s="100"/>
      <c r="M462" s="98">
        <f>+$V$1*G462/$S$1</f>
        <v>0</v>
      </c>
      <c r="N462" s="98">
        <f>M462*$T$1/$V$1</f>
        <v>0</v>
      </c>
      <c r="O462" s="98">
        <f t="shared" si="57"/>
        <v>0</v>
      </c>
      <c r="P462" s="101">
        <f t="shared" si="56"/>
        <v>0</v>
      </c>
      <c r="Q462" s="101"/>
      <c r="R462" s="98">
        <f t="shared" si="52"/>
        <v>0</v>
      </c>
      <c r="S462" s="98">
        <f t="shared" si="49"/>
        <v>0</v>
      </c>
      <c r="T462" s="98">
        <f t="shared" si="50"/>
        <v>0</v>
      </c>
      <c r="U462" s="101"/>
      <c r="V462" s="101"/>
      <c r="W462" s="98">
        <f t="shared" si="53"/>
        <v>0</v>
      </c>
      <c r="X462" s="98">
        <f t="shared" si="54"/>
        <v>0</v>
      </c>
      <c r="Y462" s="98">
        <f t="shared" si="55"/>
        <v>0</v>
      </c>
      <c r="Z462" s="98"/>
      <c r="AB462" s="102"/>
    </row>
    <row r="463" spans="1:26" ht="15">
      <c r="A463" s="94" t="str">
        <f t="shared" si="51"/>
        <v>Individuals &amp; HUF</v>
      </c>
      <c r="B463" s="95"/>
      <c r="C463" s="95"/>
      <c r="D463" s="95"/>
      <c r="E463" s="96"/>
      <c r="F463" s="96"/>
      <c r="G463" s="97"/>
      <c r="H463" s="98">
        <f t="shared" si="48"/>
        <v>0</v>
      </c>
      <c r="I463" s="95"/>
      <c r="J463" s="95" t="s">
        <v>101</v>
      </c>
      <c r="K463" s="100"/>
      <c r="L463" s="100"/>
      <c r="M463" s="98">
        <f>+$V$1*G463/$S$1</f>
        <v>0</v>
      </c>
      <c r="N463" s="98">
        <f>M463*$T$1/$V$1</f>
        <v>0</v>
      </c>
      <c r="O463" s="98">
        <f t="shared" si="57"/>
        <v>0</v>
      </c>
      <c r="P463" s="101">
        <f t="shared" si="56"/>
        <v>0</v>
      </c>
      <c r="Q463" s="101"/>
      <c r="R463" s="98">
        <f t="shared" si="52"/>
        <v>0</v>
      </c>
      <c r="S463" s="98">
        <f t="shared" si="49"/>
        <v>0</v>
      </c>
      <c r="T463" s="98">
        <f t="shared" si="50"/>
        <v>0</v>
      </c>
      <c r="U463" s="101"/>
      <c r="V463" s="101"/>
      <c r="W463" s="98">
        <f t="shared" si="53"/>
        <v>0</v>
      </c>
      <c r="X463" s="98">
        <f t="shared" si="54"/>
        <v>0</v>
      </c>
      <c r="Y463" s="98">
        <f t="shared" si="55"/>
        <v>0</v>
      </c>
      <c r="Z463" s="98"/>
    </row>
    <row r="464" spans="1:26" ht="15">
      <c r="A464" s="94" t="str">
        <f t="shared" si="51"/>
        <v>Others</v>
      </c>
      <c r="B464" s="95"/>
      <c r="C464" s="95"/>
      <c r="D464" s="95"/>
      <c r="E464" s="96"/>
      <c r="F464" s="96"/>
      <c r="G464" s="97"/>
      <c r="H464" s="98">
        <f t="shared" si="48"/>
        <v>0</v>
      </c>
      <c r="I464" s="95"/>
      <c r="J464" s="95" t="s">
        <v>12</v>
      </c>
      <c r="K464" s="100"/>
      <c r="L464" s="100"/>
      <c r="M464" s="98">
        <f>+$Z$1*G464/$W$1</f>
        <v>0</v>
      </c>
      <c r="N464" s="98">
        <f>M464*$X$1/$Z$1</f>
        <v>0</v>
      </c>
      <c r="O464" s="98">
        <f t="shared" si="57"/>
        <v>0</v>
      </c>
      <c r="P464" s="101">
        <f t="shared" si="56"/>
        <v>0</v>
      </c>
      <c r="Q464" s="101"/>
      <c r="R464" s="98">
        <f t="shared" si="52"/>
        <v>0</v>
      </c>
      <c r="S464" s="98">
        <f t="shared" si="49"/>
        <v>0</v>
      </c>
      <c r="T464" s="98">
        <f t="shared" si="50"/>
        <v>0</v>
      </c>
      <c r="U464" s="101"/>
      <c r="V464" s="101"/>
      <c r="W464" s="98">
        <f t="shared" si="53"/>
        <v>0</v>
      </c>
      <c r="X464" s="98">
        <f t="shared" si="54"/>
        <v>0</v>
      </c>
      <c r="Y464" s="98">
        <f t="shared" si="55"/>
        <v>0</v>
      </c>
      <c r="Z464" s="98"/>
    </row>
    <row r="465" spans="1:26" ht="15">
      <c r="A465" s="94" t="str">
        <f t="shared" si="51"/>
        <v>Others</v>
      </c>
      <c r="B465" s="95"/>
      <c r="C465" s="95"/>
      <c r="D465" s="95"/>
      <c r="E465" s="96"/>
      <c r="F465" s="96"/>
      <c r="G465" s="97"/>
      <c r="H465" s="98">
        <f t="shared" si="48"/>
        <v>0</v>
      </c>
      <c r="I465" s="95"/>
      <c r="J465" s="95" t="s">
        <v>12</v>
      </c>
      <c r="K465" s="100"/>
      <c r="L465" s="100"/>
      <c r="M465" s="98">
        <f>+$Z$1*G465/$W$1</f>
        <v>0</v>
      </c>
      <c r="N465" s="98">
        <f>M465*$X$1/$Z$1</f>
        <v>0</v>
      </c>
      <c r="O465" s="98">
        <f t="shared" si="57"/>
        <v>0</v>
      </c>
      <c r="P465" s="101">
        <f t="shared" si="56"/>
        <v>0</v>
      </c>
      <c r="Q465" s="101"/>
      <c r="R465" s="98">
        <f t="shared" si="52"/>
        <v>0</v>
      </c>
      <c r="S465" s="98">
        <f t="shared" si="49"/>
        <v>0</v>
      </c>
      <c r="T465" s="98">
        <f t="shared" si="50"/>
        <v>0</v>
      </c>
      <c r="U465" s="101"/>
      <c r="V465" s="101"/>
      <c r="W465" s="98">
        <f t="shared" si="53"/>
        <v>0</v>
      </c>
      <c r="X465" s="98">
        <f t="shared" si="54"/>
        <v>0</v>
      </c>
      <c r="Y465" s="98">
        <f t="shared" si="55"/>
        <v>0</v>
      </c>
      <c r="Z465" s="98"/>
    </row>
    <row r="466" spans="1:28" ht="15">
      <c r="A466" s="94" t="str">
        <f t="shared" si="51"/>
        <v>Individuals &amp; HUF</v>
      </c>
      <c r="B466" s="95"/>
      <c r="C466" s="95"/>
      <c r="D466" s="95"/>
      <c r="E466" s="96"/>
      <c r="F466" s="96"/>
      <c r="G466" s="97"/>
      <c r="H466" s="98">
        <f t="shared" si="48"/>
        <v>0</v>
      </c>
      <c r="I466" s="95"/>
      <c r="J466" s="95" t="s">
        <v>101</v>
      </c>
      <c r="K466" s="100"/>
      <c r="L466" s="100"/>
      <c r="M466" s="98">
        <f>+$V$1*G466/$S$1</f>
        <v>0</v>
      </c>
      <c r="N466" s="98">
        <f>M466*$T$1/$V$1</f>
        <v>0</v>
      </c>
      <c r="O466" s="98">
        <f t="shared" si="57"/>
        <v>0</v>
      </c>
      <c r="P466" s="101">
        <f t="shared" si="56"/>
        <v>0</v>
      </c>
      <c r="Q466" s="101"/>
      <c r="R466" s="98">
        <f t="shared" si="52"/>
        <v>0</v>
      </c>
      <c r="S466" s="98">
        <f t="shared" si="49"/>
        <v>0</v>
      </c>
      <c r="T466" s="98">
        <f t="shared" si="50"/>
        <v>0</v>
      </c>
      <c r="U466" s="101"/>
      <c r="V466" s="101"/>
      <c r="W466" s="98">
        <f t="shared" si="53"/>
        <v>0</v>
      </c>
      <c r="X466" s="98">
        <f t="shared" si="54"/>
        <v>0</v>
      </c>
      <c r="Y466" s="98">
        <f t="shared" si="55"/>
        <v>0</v>
      </c>
      <c r="Z466" s="98"/>
      <c r="AB466" s="102"/>
    </row>
    <row r="467" spans="1:26" ht="15">
      <c r="A467" s="94" t="str">
        <f t="shared" si="51"/>
        <v>Others</v>
      </c>
      <c r="B467" s="95"/>
      <c r="C467" s="95"/>
      <c r="D467" s="95"/>
      <c r="E467" s="96"/>
      <c r="F467" s="96"/>
      <c r="G467" s="97"/>
      <c r="H467" s="98">
        <f t="shared" si="48"/>
        <v>0</v>
      </c>
      <c r="I467" s="95"/>
      <c r="J467" s="95" t="s">
        <v>12</v>
      </c>
      <c r="K467" s="100"/>
      <c r="L467" s="100"/>
      <c r="M467" s="98">
        <f>+$Z$1*G467/$W$1</f>
        <v>0</v>
      </c>
      <c r="N467" s="98">
        <f>M467*$X$1/$Z$1</f>
        <v>0</v>
      </c>
      <c r="O467" s="98">
        <f t="shared" si="57"/>
        <v>0</v>
      </c>
      <c r="P467" s="101">
        <f t="shared" si="56"/>
        <v>0</v>
      </c>
      <c r="Q467" s="101"/>
      <c r="R467" s="98">
        <f t="shared" si="52"/>
        <v>0</v>
      </c>
      <c r="S467" s="98">
        <f t="shared" si="49"/>
        <v>0</v>
      </c>
      <c r="T467" s="98">
        <f t="shared" si="50"/>
        <v>0</v>
      </c>
      <c r="U467" s="101"/>
      <c r="V467" s="101"/>
      <c r="W467" s="98">
        <f t="shared" si="53"/>
        <v>0</v>
      </c>
      <c r="X467" s="98">
        <f t="shared" si="54"/>
        <v>0</v>
      </c>
      <c r="Y467" s="98">
        <f t="shared" si="55"/>
        <v>0</v>
      </c>
      <c r="Z467" s="98"/>
    </row>
    <row r="468" spans="1:28" ht="15">
      <c r="A468" s="94" t="str">
        <f t="shared" si="51"/>
        <v>Individuals &amp; HUF</v>
      </c>
      <c r="B468" s="95"/>
      <c r="C468" s="95"/>
      <c r="D468" s="95"/>
      <c r="E468" s="96"/>
      <c r="F468" s="96"/>
      <c r="G468" s="97"/>
      <c r="H468" s="98">
        <f aca="true" t="shared" si="58" ref="H468:H531">+G468</f>
        <v>0</v>
      </c>
      <c r="I468" s="95"/>
      <c r="J468" s="95" t="s">
        <v>101</v>
      </c>
      <c r="K468" s="100"/>
      <c r="L468" s="100"/>
      <c r="M468" s="98">
        <f>+$V$1*G468/$S$1</f>
        <v>0</v>
      </c>
      <c r="N468" s="98">
        <f>M468*$T$1/$V$1</f>
        <v>0</v>
      </c>
      <c r="O468" s="98">
        <f t="shared" si="57"/>
        <v>0</v>
      </c>
      <c r="P468" s="101">
        <f t="shared" si="56"/>
        <v>0</v>
      </c>
      <c r="Q468" s="101"/>
      <c r="R468" s="98">
        <f t="shared" si="52"/>
        <v>0</v>
      </c>
      <c r="S468" s="98">
        <f aca="true" t="shared" si="59" ref="S468:S531">R468*$T$1/$V$1</f>
        <v>0</v>
      </c>
      <c r="T468" s="98">
        <f aca="true" t="shared" si="60" ref="T468:T531">+R468-S468</f>
        <v>0</v>
      </c>
      <c r="U468" s="101"/>
      <c r="V468" s="101"/>
      <c r="W468" s="98">
        <f t="shared" si="53"/>
        <v>0</v>
      </c>
      <c r="X468" s="98">
        <f t="shared" si="54"/>
        <v>0</v>
      </c>
      <c r="Y468" s="98">
        <f t="shared" si="55"/>
        <v>0</v>
      </c>
      <c r="Z468" s="98"/>
      <c r="AB468" s="102"/>
    </row>
    <row r="469" spans="1:26" ht="15">
      <c r="A469" s="94" t="str">
        <f aca="true" t="shared" si="61" ref="A469:A532">+TRIM(B469)&amp;TRIM(D469)&amp;TRIM(J469)</f>
        <v>Others</v>
      </c>
      <c r="B469" s="95"/>
      <c r="C469" s="95"/>
      <c r="D469" s="95"/>
      <c r="E469" s="96"/>
      <c r="F469" s="96"/>
      <c r="G469" s="97"/>
      <c r="H469" s="98">
        <f t="shared" si="58"/>
        <v>0</v>
      </c>
      <c r="I469" s="95"/>
      <c r="J469" s="95" t="s">
        <v>12</v>
      </c>
      <c r="K469" s="100"/>
      <c r="L469" s="100"/>
      <c r="M469" s="98">
        <f>+$Z$1*G469/$W$1</f>
        <v>0</v>
      </c>
      <c r="N469" s="98">
        <f>M469*$X$1/$Z$1</f>
        <v>0</v>
      </c>
      <c r="O469" s="98">
        <f t="shared" si="57"/>
        <v>0</v>
      </c>
      <c r="P469" s="101">
        <f t="shared" si="56"/>
        <v>0</v>
      </c>
      <c r="Q469" s="101"/>
      <c r="R469" s="98">
        <f aca="true" t="shared" si="62" ref="R469:R532">+$V$1*G469/$S$1</f>
        <v>0</v>
      </c>
      <c r="S469" s="98">
        <f t="shared" si="59"/>
        <v>0</v>
      </c>
      <c r="T469" s="98">
        <f t="shared" si="60"/>
        <v>0</v>
      </c>
      <c r="U469" s="101"/>
      <c r="V469" s="101"/>
      <c r="W469" s="98">
        <f aca="true" t="shared" si="63" ref="W469:W532">+$Z$1*G469/$W$1</f>
        <v>0</v>
      </c>
      <c r="X469" s="98">
        <f aca="true" t="shared" si="64" ref="X469:X532">W469*$X$1/$Z$1</f>
        <v>0</v>
      </c>
      <c r="Y469" s="98">
        <f aca="true" t="shared" si="65" ref="Y469:Y532">+W469-X469</f>
        <v>0</v>
      </c>
      <c r="Z469" s="98"/>
    </row>
    <row r="470" spans="1:28" ht="15">
      <c r="A470" s="94" t="str">
        <f t="shared" si="61"/>
        <v>Individuals &amp; HUF</v>
      </c>
      <c r="B470" s="95"/>
      <c r="C470" s="95"/>
      <c r="D470" s="95"/>
      <c r="E470" s="96"/>
      <c r="F470" s="96"/>
      <c r="G470" s="97"/>
      <c r="H470" s="98">
        <f t="shared" si="58"/>
        <v>0</v>
      </c>
      <c r="I470" s="95"/>
      <c r="J470" s="95" t="s">
        <v>101</v>
      </c>
      <c r="K470" s="100"/>
      <c r="L470" s="100"/>
      <c r="M470" s="98">
        <f>+$V$1*G470/$S$1</f>
        <v>0</v>
      </c>
      <c r="N470" s="98">
        <f>M470*$T$1/$V$1</f>
        <v>0</v>
      </c>
      <c r="O470" s="98">
        <f t="shared" si="57"/>
        <v>0</v>
      </c>
      <c r="P470" s="101">
        <f t="shared" si="56"/>
        <v>0</v>
      </c>
      <c r="Q470" s="101"/>
      <c r="R470" s="98">
        <f t="shared" si="62"/>
        <v>0</v>
      </c>
      <c r="S470" s="98">
        <f t="shared" si="59"/>
        <v>0</v>
      </c>
      <c r="T470" s="98">
        <f t="shared" si="60"/>
        <v>0</v>
      </c>
      <c r="U470" s="101"/>
      <c r="V470" s="101"/>
      <c r="W470" s="98">
        <f t="shared" si="63"/>
        <v>0</v>
      </c>
      <c r="X470" s="98">
        <f t="shared" si="64"/>
        <v>0</v>
      </c>
      <c r="Y470" s="98">
        <f t="shared" si="65"/>
        <v>0</v>
      </c>
      <c r="Z470" s="98"/>
      <c r="AB470" s="102"/>
    </row>
    <row r="471" spans="1:26" ht="15">
      <c r="A471" s="94" t="str">
        <f t="shared" si="61"/>
        <v>Others</v>
      </c>
      <c r="B471" s="95"/>
      <c r="C471" s="95"/>
      <c r="D471" s="95"/>
      <c r="E471" s="96"/>
      <c r="F471" s="96"/>
      <c r="G471" s="97"/>
      <c r="H471" s="98">
        <f t="shared" si="58"/>
        <v>0</v>
      </c>
      <c r="I471" s="95"/>
      <c r="J471" s="95" t="s">
        <v>12</v>
      </c>
      <c r="K471" s="100"/>
      <c r="L471" s="100"/>
      <c r="M471" s="98">
        <f>+$Z$1*G471/$W$1</f>
        <v>0</v>
      </c>
      <c r="N471" s="98">
        <f>M471*$X$1/$Z$1</f>
        <v>0</v>
      </c>
      <c r="O471" s="98">
        <f t="shared" si="57"/>
        <v>0</v>
      </c>
      <c r="P471" s="101">
        <f t="shared" si="56"/>
        <v>0</v>
      </c>
      <c r="Q471" s="101"/>
      <c r="R471" s="98">
        <f t="shared" si="62"/>
        <v>0</v>
      </c>
      <c r="S471" s="98">
        <f t="shared" si="59"/>
        <v>0</v>
      </c>
      <c r="T471" s="98">
        <f t="shared" si="60"/>
        <v>0</v>
      </c>
      <c r="U471" s="101"/>
      <c r="V471" s="101"/>
      <c r="W471" s="98">
        <f t="shared" si="63"/>
        <v>0</v>
      </c>
      <c r="X471" s="98">
        <f t="shared" si="64"/>
        <v>0</v>
      </c>
      <c r="Y471" s="98">
        <f t="shared" si="65"/>
        <v>0</v>
      </c>
      <c r="Z471" s="98"/>
    </row>
    <row r="472" spans="1:28" ht="15">
      <c r="A472" s="94" t="str">
        <f t="shared" si="61"/>
        <v>Individuals &amp; HUF</v>
      </c>
      <c r="B472" s="95"/>
      <c r="C472" s="95"/>
      <c r="D472" s="95"/>
      <c r="E472" s="96"/>
      <c r="F472" s="96"/>
      <c r="G472" s="97"/>
      <c r="H472" s="98">
        <f t="shared" si="58"/>
        <v>0</v>
      </c>
      <c r="I472" s="95"/>
      <c r="J472" s="95" t="s">
        <v>101</v>
      </c>
      <c r="K472" s="100"/>
      <c r="L472" s="100"/>
      <c r="M472" s="98">
        <f>+$V$1*G472/$S$1</f>
        <v>0</v>
      </c>
      <c r="N472" s="98">
        <f>M472*$T$1/$V$1</f>
        <v>0</v>
      </c>
      <c r="O472" s="98">
        <f t="shared" si="57"/>
        <v>0</v>
      </c>
      <c r="P472" s="101">
        <f t="shared" si="56"/>
        <v>0</v>
      </c>
      <c r="Q472" s="101"/>
      <c r="R472" s="98">
        <f t="shared" si="62"/>
        <v>0</v>
      </c>
      <c r="S472" s="98">
        <f t="shared" si="59"/>
        <v>0</v>
      </c>
      <c r="T472" s="98">
        <f t="shared" si="60"/>
        <v>0</v>
      </c>
      <c r="U472" s="101"/>
      <c r="V472" s="101"/>
      <c r="W472" s="98">
        <f t="shared" si="63"/>
        <v>0</v>
      </c>
      <c r="X472" s="98">
        <f t="shared" si="64"/>
        <v>0</v>
      </c>
      <c r="Y472" s="98">
        <f t="shared" si="65"/>
        <v>0</v>
      </c>
      <c r="Z472" s="98"/>
      <c r="AB472" s="102"/>
    </row>
    <row r="473" spans="1:26" ht="15">
      <c r="A473" s="94" t="str">
        <f t="shared" si="61"/>
        <v>Individuals &amp; HUF</v>
      </c>
      <c r="B473" s="95"/>
      <c r="C473" s="95"/>
      <c r="D473" s="95"/>
      <c r="E473" s="96"/>
      <c r="F473" s="96"/>
      <c r="G473" s="97"/>
      <c r="H473" s="98">
        <f t="shared" si="58"/>
        <v>0</v>
      </c>
      <c r="I473" s="95"/>
      <c r="J473" s="95" t="s">
        <v>101</v>
      </c>
      <c r="K473" s="100"/>
      <c r="L473" s="100"/>
      <c r="M473" s="98">
        <f>+$V$1*G473/$S$1</f>
        <v>0</v>
      </c>
      <c r="N473" s="98">
        <f>M473*$T$1/$V$1</f>
        <v>0</v>
      </c>
      <c r="O473" s="98">
        <f t="shared" si="57"/>
        <v>0</v>
      </c>
      <c r="P473" s="101">
        <f t="shared" si="56"/>
        <v>0</v>
      </c>
      <c r="Q473" s="101"/>
      <c r="R473" s="98">
        <f t="shared" si="62"/>
        <v>0</v>
      </c>
      <c r="S473" s="98">
        <f t="shared" si="59"/>
        <v>0</v>
      </c>
      <c r="T473" s="98">
        <f t="shared" si="60"/>
        <v>0</v>
      </c>
      <c r="U473" s="101"/>
      <c r="V473" s="101"/>
      <c r="W473" s="98">
        <f t="shared" si="63"/>
        <v>0</v>
      </c>
      <c r="X473" s="98">
        <f t="shared" si="64"/>
        <v>0</v>
      </c>
      <c r="Y473" s="98">
        <f t="shared" si="65"/>
        <v>0</v>
      </c>
      <c r="Z473" s="98"/>
    </row>
    <row r="474" spans="1:26" ht="15">
      <c r="A474" s="94" t="str">
        <f t="shared" si="61"/>
        <v>Others</v>
      </c>
      <c r="B474" s="95"/>
      <c r="C474" s="95"/>
      <c r="D474" s="95"/>
      <c r="E474" s="96"/>
      <c r="F474" s="96"/>
      <c r="G474" s="97"/>
      <c r="H474" s="98">
        <f t="shared" si="58"/>
        <v>0</v>
      </c>
      <c r="I474" s="95"/>
      <c r="J474" s="95" t="s">
        <v>12</v>
      </c>
      <c r="K474" s="100"/>
      <c r="L474" s="100"/>
      <c r="M474" s="98">
        <f>+$Z$1*G474/$W$1</f>
        <v>0</v>
      </c>
      <c r="N474" s="98">
        <f>M474*$X$1/$Z$1</f>
        <v>0</v>
      </c>
      <c r="O474" s="98">
        <f t="shared" si="57"/>
        <v>0</v>
      </c>
      <c r="P474" s="101">
        <f t="shared" si="56"/>
        <v>0</v>
      </c>
      <c r="Q474" s="101"/>
      <c r="R474" s="98">
        <f t="shared" si="62"/>
        <v>0</v>
      </c>
      <c r="S474" s="98">
        <f t="shared" si="59"/>
        <v>0</v>
      </c>
      <c r="T474" s="98">
        <f t="shared" si="60"/>
        <v>0</v>
      </c>
      <c r="U474" s="101"/>
      <c r="V474" s="101"/>
      <c r="W474" s="98">
        <f t="shared" si="63"/>
        <v>0</v>
      </c>
      <c r="X474" s="98">
        <f t="shared" si="64"/>
        <v>0</v>
      </c>
      <c r="Y474" s="98">
        <f t="shared" si="65"/>
        <v>0</v>
      </c>
      <c r="Z474" s="98"/>
    </row>
    <row r="475" spans="1:26" ht="15">
      <c r="A475" s="94" t="str">
        <f t="shared" si="61"/>
        <v>Others</v>
      </c>
      <c r="B475" s="95"/>
      <c r="C475" s="95"/>
      <c r="D475" s="95"/>
      <c r="E475" s="96"/>
      <c r="F475" s="96"/>
      <c r="G475" s="97"/>
      <c r="H475" s="98">
        <f t="shared" si="58"/>
        <v>0</v>
      </c>
      <c r="I475" s="95"/>
      <c r="J475" s="95" t="s">
        <v>12</v>
      </c>
      <c r="K475" s="100"/>
      <c r="L475" s="100"/>
      <c r="M475" s="98">
        <f>+$Z$1*G475/$W$1</f>
        <v>0</v>
      </c>
      <c r="N475" s="98">
        <f>M475*$X$1/$Z$1</f>
        <v>0</v>
      </c>
      <c r="O475" s="98">
        <f t="shared" si="57"/>
        <v>0</v>
      </c>
      <c r="P475" s="101">
        <f t="shared" si="56"/>
        <v>0</v>
      </c>
      <c r="Q475" s="101"/>
      <c r="R475" s="98">
        <f t="shared" si="62"/>
        <v>0</v>
      </c>
      <c r="S475" s="98">
        <f t="shared" si="59"/>
        <v>0</v>
      </c>
      <c r="T475" s="98">
        <f t="shared" si="60"/>
        <v>0</v>
      </c>
      <c r="U475" s="101"/>
      <c r="V475" s="101"/>
      <c r="W475" s="98">
        <f t="shared" si="63"/>
        <v>0</v>
      </c>
      <c r="X475" s="98">
        <f t="shared" si="64"/>
        <v>0</v>
      </c>
      <c r="Y475" s="98">
        <f t="shared" si="65"/>
        <v>0</v>
      </c>
      <c r="Z475" s="98"/>
    </row>
    <row r="476" spans="1:28" ht="15">
      <c r="A476" s="94" t="str">
        <f t="shared" si="61"/>
        <v>Individuals &amp; HUF</v>
      </c>
      <c r="B476" s="95"/>
      <c r="C476" s="95"/>
      <c r="D476" s="95"/>
      <c r="E476" s="96"/>
      <c r="F476" s="96"/>
      <c r="G476" s="97"/>
      <c r="H476" s="98">
        <f t="shared" si="58"/>
        <v>0</v>
      </c>
      <c r="I476" s="95"/>
      <c r="J476" s="95" t="s">
        <v>101</v>
      </c>
      <c r="K476" s="100"/>
      <c r="L476" s="100"/>
      <c r="M476" s="98">
        <f>+$V$1*G476/$S$1</f>
        <v>0</v>
      </c>
      <c r="N476" s="98">
        <f>M476*$T$1/$V$1</f>
        <v>0</v>
      </c>
      <c r="O476" s="98">
        <f t="shared" si="57"/>
        <v>0</v>
      </c>
      <c r="P476" s="101">
        <f t="shared" si="56"/>
        <v>0</v>
      </c>
      <c r="Q476" s="101"/>
      <c r="R476" s="98">
        <f t="shared" si="62"/>
        <v>0</v>
      </c>
      <c r="S476" s="98">
        <f t="shared" si="59"/>
        <v>0</v>
      </c>
      <c r="T476" s="98">
        <f t="shared" si="60"/>
        <v>0</v>
      </c>
      <c r="U476" s="101"/>
      <c r="V476" s="101"/>
      <c r="W476" s="98">
        <f t="shared" si="63"/>
        <v>0</v>
      </c>
      <c r="X476" s="98">
        <f t="shared" si="64"/>
        <v>0</v>
      </c>
      <c r="Y476" s="98">
        <f t="shared" si="65"/>
        <v>0</v>
      </c>
      <c r="Z476" s="98"/>
      <c r="AB476" s="102"/>
    </row>
    <row r="477" spans="1:26" ht="15">
      <c r="A477" s="94" t="str">
        <f t="shared" si="61"/>
        <v>Others</v>
      </c>
      <c r="B477" s="95"/>
      <c r="C477" s="95"/>
      <c r="D477" s="95"/>
      <c r="E477" s="96"/>
      <c r="F477" s="96"/>
      <c r="G477" s="97"/>
      <c r="H477" s="98">
        <f t="shared" si="58"/>
        <v>0</v>
      </c>
      <c r="I477" s="95"/>
      <c r="J477" s="95" t="s">
        <v>12</v>
      </c>
      <c r="K477" s="100"/>
      <c r="L477" s="100"/>
      <c r="M477" s="98">
        <f>+$Z$1*G477/$W$1</f>
        <v>0</v>
      </c>
      <c r="N477" s="98">
        <f>M477*$X$1/$Z$1</f>
        <v>0</v>
      </c>
      <c r="O477" s="98">
        <f t="shared" si="57"/>
        <v>0</v>
      </c>
      <c r="P477" s="101">
        <f t="shared" si="56"/>
        <v>0</v>
      </c>
      <c r="Q477" s="101"/>
      <c r="R477" s="98">
        <f t="shared" si="62"/>
        <v>0</v>
      </c>
      <c r="S477" s="98">
        <f t="shared" si="59"/>
        <v>0</v>
      </c>
      <c r="T477" s="98">
        <f t="shared" si="60"/>
        <v>0</v>
      </c>
      <c r="U477" s="101"/>
      <c r="V477" s="101"/>
      <c r="W477" s="98">
        <f t="shared" si="63"/>
        <v>0</v>
      </c>
      <c r="X477" s="98">
        <f t="shared" si="64"/>
        <v>0</v>
      </c>
      <c r="Y477" s="98">
        <f t="shared" si="65"/>
        <v>0</v>
      </c>
      <c r="Z477" s="98"/>
    </row>
    <row r="478" spans="1:28" ht="15">
      <c r="A478" s="94" t="str">
        <f t="shared" si="61"/>
        <v>Individuals &amp; HUF</v>
      </c>
      <c r="B478" s="95"/>
      <c r="C478" s="95"/>
      <c r="D478" s="95"/>
      <c r="E478" s="96"/>
      <c r="F478" s="96"/>
      <c r="G478" s="97"/>
      <c r="H478" s="98">
        <f t="shared" si="58"/>
        <v>0</v>
      </c>
      <c r="I478" s="95"/>
      <c r="J478" s="95" t="s">
        <v>101</v>
      </c>
      <c r="K478" s="100"/>
      <c r="L478" s="100"/>
      <c r="M478" s="98">
        <f>+$V$1*G478/$S$1</f>
        <v>0</v>
      </c>
      <c r="N478" s="98">
        <f>M478*$T$1/$V$1</f>
        <v>0</v>
      </c>
      <c r="O478" s="98">
        <f t="shared" si="57"/>
        <v>0</v>
      </c>
      <c r="P478" s="101">
        <f t="shared" si="56"/>
        <v>0</v>
      </c>
      <c r="Q478" s="101"/>
      <c r="R478" s="98">
        <f t="shared" si="62"/>
        <v>0</v>
      </c>
      <c r="S478" s="98">
        <f t="shared" si="59"/>
        <v>0</v>
      </c>
      <c r="T478" s="98">
        <f t="shared" si="60"/>
        <v>0</v>
      </c>
      <c r="U478" s="101"/>
      <c r="V478" s="101"/>
      <c r="W478" s="98">
        <f t="shared" si="63"/>
        <v>0</v>
      </c>
      <c r="X478" s="98">
        <f t="shared" si="64"/>
        <v>0</v>
      </c>
      <c r="Y478" s="98">
        <f t="shared" si="65"/>
        <v>0</v>
      </c>
      <c r="Z478" s="98"/>
      <c r="AB478" s="102"/>
    </row>
    <row r="479" spans="1:26" ht="15">
      <c r="A479" s="94" t="str">
        <f t="shared" si="61"/>
        <v>Others</v>
      </c>
      <c r="B479" s="95"/>
      <c r="C479" s="95"/>
      <c r="D479" s="95"/>
      <c r="E479" s="96"/>
      <c r="F479" s="96"/>
      <c r="G479" s="97"/>
      <c r="H479" s="98">
        <f t="shared" si="58"/>
        <v>0</v>
      </c>
      <c r="I479" s="95"/>
      <c r="J479" s="95" t="s">
        <v>12</v>
      </c>
      <c r="K479" s="100"/>
      <c r="L479" s="100"/>
      <c r="M479" s="98">
        <f>+$Z$1*G479/$W$1</f>
        <v>0</v>
      </c>
      <c r="N479" s="98">
        <f>M479*$X$1/$Z$1</f>
        <v>0</v>
      </c>
      <c r="O479" s="98">
        <f t="shared" si="57"/>
        <v>0</v>
      </c>
      <c r="P479" s="101">
        <f t="shared" si="56"/>
        <v>0</v>
      </c>
      <c r="Q479" s="101"/>
      <c r="R479" s="98">
        <f t="shared" si="62"/>
        <v>0</v>
      </c>
      <c r="S479" s="98">
        <f t="shared" si="59"/>
        <v>0</v>
      </c>
      <c r="T479" s="98">
        <f t="shared" si="60"/>
        <v>0</v>
      </c>
      <c r="U479" s="101"/>
      <c r="V479" s="101"/>
      <c r="W479" s="98">
        <f t="shared" si="63"/>
        <v>0</v>
      </c>
      <c r="X479" s="98">
        <f t="shared" si="64"/>
        <v>0</v>
      </c>
      <c r="Y479" s="98">
        <f t="shared" si="65"/>
        <v>0</v>
      </c>
      <c r="Z479" s="98"/>
    </row>
    <row r="480" spans="1:28" ht="15">
      <c r="A480" s="94" t="str">
        <f t="shared" si="61"/>
        <v>Individuals &amp; HUF</v>
      </c>
      <c r="B480" s="95"/>
      <c r="C480" s="95"/>
      <c r="D480" s="95"/>
      <c r="E480" s="96"/>
      <c r="F480" s="96"/>
      <c r="G480" s="97"/>
      <c r="H480" s="98">
        <f t="shared" si="58"/>
        <v>0</v>
      </c>
      <c r="I480" s="95"/>
      <c r="J480" s="95" t="s">
        <v>101</v>
      </c>
      <c r="K480" s="100"/>
      <c r="L480" s="100"/>
      <c r="M480" s="98">
        <f>+$V$1*G480/$S$1</f>
        <v>0</v>
      </c>
      <c r="N480" s="98">
        <f>M480*$T$1/$V$1</f>
        <v>0</v>
      </c>
      <c r="O480" s="98">
        <f t="shared" si="57"/>
        <v>0</v>
      </c>
      <c r="P480" s="101">
        <f t="shared" si="56"/>
        <v>0</v>
      </c>
      <c r="Q480" s="101"/>
      <c r="R480" s="98">
        <f t="shared" si="62"/>
        <v>0</v>
      </c>
      <c r="S480" s="98">
        <f t="shared" si="59"/>
        <v>0</v>
      </c>
      <c r="T480" s="98">
        <f t="shared" si="60"/>
        <v>0</v>
      </c>
      <c r="U480" s="101"/>
      <c r="V480" s="101"/>
      <c r="W480" s="98">
        <f t="shared" si="63"/>
        <v>0</v>
      </c>
      <c r="X480" s="98">
        <f t="shared" si="64"/>
        <v>0</v>
      </c>
      <c r="Y480" s="98">
        <f t="shared" si="65"/>
        <v>0</v>
      </c>
      <c r="Z480" s="98"/>
      <c r="AB480" s="102"/>
    </row>
    <row r="481" spans="1:26" ht="15">
      <c r="A481" s="94" t="str">
        <f t="shared" si="61"/>
        <v>Others</v>
      </c>
      <c r="B481" s="95"/>
      <c r="C481" s="95"/>
      <c r="D481" s="95"/>
      <c r="E481" s="96"/>
      <c r="F481" s="96"/>
      <c r="G481" s="97"/>
      <c r="H481" s="98">
        <f t="shared" si="58"/>
        <v>0</v>
      </c>
      <c r="I481" s="95"/>
      <c r="J481" s="95" t="s">
        <v>12</v>
      </c>
      <c r="K481" s="100"/>
      <c r="L481" s="100"/>
      <c r="M481" s="98">
        <f>+$Z$1*G481/$W$1</f>
        <v>0</v>
      </c>
      <c r="N481" s="98">
        <f>M481*$X$1/$Z$1</f>
        <v>0</v>
      </c>
      <c r="O481" s="98">
        <f t="shared" si="57"/>
        <v>0</v>
      </c>
      <c r="P481" s="101">
        <f t="shared" si="56"/>
        <v>0</v>
      </c>
      <c r="Q481" s="101"/>
      <c r="R481" s="98">
        <f t="shared" si="62"/>
        <v>0</v>
      </c>
      <c r="S481" s="98">
        <f t="shared" si="59"/>
        <v>0</v>
      </c>
      <c r="T481" s="98">
        <f t="shared" si="60"/>
        <v>0</v>
      </c>
      <c r="U481" s="101"/>
      <c r="V481" s="101"/>
      <c r="W481" s="98">
        <f t="shared" si="63"/>
        <v>0</v>
      </c>
      <c r="X481" s="98">
        <f t="shared" si="64"/>
        <v>0</v>
      </c>
      <c r="Y481" s="98">
        <f t="shared" si="65"/>
        <v>0</v>
      </c>
      <c r="Z481" s="98"/>
    </row>
    <row r="482" spans="1:28" ht="15">
      <c r="A482" s="94" t="str">
        <f t="shared" si="61"/>
        <v>Individuals &amp; HUF</v>
      </c>
      <c r="B482" s="95"/>
      <c r="C482" s="95"/>
      <c r="D482" s="95"/>
      <c r="E482" s="96"/>
      <c r="F482" s="96"/>
      <c r="G482" s="97"/>
      <c r="H482" s="98">
        <f t="shared" si="58"/>
        <v>0</v>
      </c>
      <c r="I482" s="95"/>
      <c r="J482" s="95" t="s">
        <v>101</v>
      </c>
      <c r="K482" s="100"/>
      <c r="L482" s="100"/>
      <c r="M482" s="98">
        <f>+$V$1*G482/$S$1</f>
        <v>0</v>
      </c>
      <c r="N482" s="98">
        <f>M482*$T$1/$V$1</f>
        <v>0</v>
      </c>
      <c r="O482" s="98">
        <f t="shared" si="57"/>
        <v>0</v>
      </c>
      <c r="P482" s="101">
        <f t="shared" si="56"/>
        <v>0</v>
      </c>
      <c r="Q482" s="101"/>
      <c r="R482" s="98">
        <f t="shared" si="62"/>
        <v>0</v>
      </c>
      <c r="S482" s="98">
        <f t="shared" si="59"/>
        <v>0</v>
      </c>
      <c r="T482" s="98">
        <f t="shared" si="60"/>
        <v>0</v>
      </c>
      <c r="U482" s="101"/>
      <c r="V482" s="101"/>
      <c r="W482" s="98">
        <f t="shared" si="63"/>
        <v>0</v>
      </c>
      <c r="X482" s="98">
        <f t="shared" si="64"/>
        <v>0</v>
      </c>
      <c r="Y482" s="98">
        <f t="shared" si="65"/>
        <v>0</v>
      </c>
      <c r="Z482" s="98"/>
      <c r="AB482" s="102"/>
    </row>
    <row r="483" spans="1:26" ht="15">
      <c r="A483" s="94" t="str">
        <f t="shared" si="61"/>
        <v>Individuals &amp; HUF</v>
      </c>
      <c r="B483" s="95"/>
      <c r="C483" s="95"/>
      <c r="D483" s="95"/>
      <c r="E483" s="96"/>
      <c r="F483" s="96"/>
      <c r="G483" s="97"/>
      <c r="H483" s="98">
        <f t="shared" si="58"/>
        <v>0</v>
      </c>
      <c r="I483" s="95"/>
      <c r="J483" s="95" t="s">
        <v>101</v>
      </c>
      <c r="K483" s="100"/>
      <c r="L483" s="100"/>
      <c r="M483" s="98">
        <f>+$V$1*G483/$S$1</f>
        <v>0</v>
      </c>
      <c r="N483" s="98">
        <f>M483*$T$1/$V$1</f>
        <v>0</v>
      </c>
      <c r="O483" s="98">
        <f t="shared" si="57"/>
        <v>0</v>
      </c>
      <c r="P483" s="101">
        <f t="shared" si="56"/>
        <v>0</v>
      </c>
      <c r="Q483" s="101"/>
      <c r="R483" s="98">
        <f t="shared" si="62"/>
        <v>0</v>
      </c>
      <c r="S483" s="98">
        <f t="shared" si="59"/>
        <v>0</v>
      </c>
      <c r="T483" s="98">
        <f t="shared" si="60"/>
        <v>0</v>
      </c>
      <c r="U483" s="101"/>
      <c r="V483" s="101"/>
      <c r="W483" s="98">
        <f t="shared" si="63"/>
        <v>0</v>
      </c>
      <c r="X483" s="98">
        <f t="shared" si="64"/>
        <v>0</v>
      </c>
      <c r="Y483" s="98">
        <f t="shared" si="65"/>
        <v>0</v>
      </c>
      <c r="Z483" s="98"/>
    </row>
    <row r="484" spans="1:26" ht="15">
      <c r="A484" s="94" t="str">
        <f t="shared" si="61"/>
        <v>Others</v>
      </c>
      <c r="B484" s="95"/>
      <c r="C484" s="95"/>
      <c r="D484" s="95"/>
      <c r="E484" s="96"/>
      <c r="F484" s="96"/>
      <c r="G484" s="97"/>
      <c r="H484" s="98">
        <f t="shared" si="58"/>
        <v>0</v>
      </c>
      <c r="I484" s="95"/>
      <c r="J484" s="95" t="s">
        <v>12</v>
      </c>
      <c r="K484" s="100"/>
      <c r="L484" s="100"/>
      <c r="M484" s="98">
        <f>+$Z$1*G484/$W$1</f>
        <v>0</v>
      </c>
      <c r="N484" s="98">
        <f>M484*$X$1/$Z$1</f>
        <v>0</v>
      </c>
      <c r="O484" s="98">
        <f t="shared" si="57"/>
        <v>0</v>
      </c>
      <c r="P484" s="101">
        <f t="shared" si="56"/>
        <v>0</v>
      </c>
      <c r="Q484" s="101"/>
      <c r="R484" s="98">
        <f t="shared" si="62"/>
        <v>0</v>
      </c>
      <c r="S484" s="98">
        <f t="shared" si="59"/>
        <v>0</v>
      </c>
      <c r="T484" s="98">
        <f t="shared" si="60"/>
        <v>0</v>
      </c>
      <c r="U484" s="101"/>
      <c r="V484" s="101"/>
      <c r="W484" s="98">
        <f t="shared" si="63"/>
        <v>0</v>
      </c>
      <c r="X484" s="98">
        <f t="shared" si="64"/>
        <v>0</v>
      </c>
      <c r="Y484" s="98">
        <f t="shared" si="65"/>
        <v>0</v>
      </c>
      <c r="Z484" s="98"/>
    </row>
    <row r="485" spans="1:26" ht="15">
      <c r="A485" s="94" t="str">
        <f t="shared" si="61"/>
        <v>Others</v>
      </c>
      <c r="B485" s="95"/>
      <c r="C485" s="95"/>
      <c r="D485" s="95"/>
      <c r="E485" s="96"/>
      <c r="F485" s="96"/>
      <c r="G485" s="97"/>
      <c r="H485" s="98">
        <f t="shared" si="58"/>
        <v>0</v>
      </c>
      <c r="I485" s="95"/>
      <c r="J485" s="95" t="s">
        <v>12</v>
      </c>
      <c r="K485" s="100"/>
      <c r="L485" s="100"/>
      <c r="M485" s="98">
        <f>+$Z$1*G485/$W$1</f>
        <v>0</v>
      </c>
      <c r="N485" s="98">
        <f>M485*$X$1/$Z$1</f>
        <v>0</v>
      </c>
      <c r="O485" s="98">
        <f t="shared" si="57"/>
        <v>0</v>
      </c>
      <c r="P485" s="101">
        <f t="shared" si="56"/>
        <v>0</v>
      </c>
      <c r="Q485" s="101"/>
      <c r="R485" s="98">
        <f t="shared" si="62"/>
        <v>0</v>
      </c>
      <c r="S485" s="98">
        <f t="shared" si="59"/>
        <v>0</v>
      </c>
      <c r="T485" s="98">
        <f t="shared" si="60"/>
        <v>0</v>
      </c>
      <c r="U485" s="101"/>
      <c r="V485" s="101"/>
      <c r="W485" s="98">
        <f t="shared" si="63"/>
        <v>0</v>
      </c>
      <c r="X485" s="98">
        <f t="shared" si="64"/>
        <v>0</v>
      </c>
      <c r="Y485" s="98">
        <f t="shared" si="65"/>
        <v>0</v>
      </c>
      <c r="Z485" s="98"/>
    </row>
    <row r="486" spans="1:28" ht="15">
      <c r="A486" s="94" t="str">
        <f t="shared" si="61"/>
        <v>Individuals &amp; HUF</v>
      </c>
      <c r="B486" s="95"/>
      <c r="C486" s="95"/>
      <c r="D486" s="95"/>
      <c r="E486" s="96"/>
      <c r="F486" s="96"/>
      <c r="G486" s="97"/>
      <c r="H486" s="98">
        <f t="shared" si="58"/>
        <v>0</v>
      </c>
      <c r="I486" s="95"/>
      <c r="J486" s="95" t="s">
        <v>101</v>
      </c>
      <c r="K486" s="100"/>
      <c r="L486" s="100"/>
      <c r="M486" s="98">
        <f>+$V$1*G486/$S$1</f>
        <v>0</v>
      </c>
      <c r="N486" s="98">
        <f>M486*$T$1/$V$1</f>
        <v>0</v>
      </c>
      <c r="O486" s="98">
        <f t="shared" si="57"/>
        <v>0</v>
      </c>
      <c r="P486" s="101">
        <f t="shared" si="56"/>
        <v>0</v>
      </c>
      <c r="Q486" s="101"/>
      <c r="R486" s="98">
        <f t="shared" si="62"/>
        <v>0</v>
      </c>
      <c r="S486" s="98">
        <f t="shared" si="59"/>
        <v>0</v>
      </c>
      <c r="T486" s="98">
        <f t="shared" si="60"/>
        <v>0</v>
      </c>
      <c r="U486" s="101"/>
      <c r="V486" s="101"/>
      <c r="W486" s="98">
        <f t="shared" si="63"/>
        <v>0</v>
      </c>
      <c r="X486" s="98">
        <f t="shared" si="64"/>
        <v>0</v>
      </c>
      <c r="Y486" s="98">
        <f t="shared" si="65"/>
        <v>0</v>
      </c>
      <c r="Z486" s="98"/>
      <c r="AB486" s="102"/>
    </row>
    <row r="487" spans="1:26" ht="15">
      <c r="A487" s="94" t="str">
        <f t="shared" si="61"/>
        <v>Individuals &amp; HUF</v>
      </c>
      <c r="B487" s="95"/>
      <c r="C487" s="95"/>
      <c r="D487" s="95"/>
      <c r="E487" s="96"/>
      <c r="F487" s="96"/>
      <c r="G487" s="97"/>
      <c r="H487" s="98">
        <f t="shared" si="58"/>
        <v>0</v>
      </c>
      <c r="I487" s="95"/>
      <c r="J487" s="95" t="s">
        <v>101</v>
      </c>
      <c r="K487" s="100"/>
      <c r="L487" s="100"/>
      <c r="M487" s="98">
        <f>+$V$1*G487/$S$1</f>
        <v>0</v>
      </c>
      <c r="N487" s="98">
        <f>M487*$T$1/$V$1</f>
        <v>0</v>
      </c>
      <c r="O487" s="98">
        <f t="shared" si="57"/>
        <v>0</v>
      </c>
      <c r="P487" s="101">
        <f t="shared" si="56"/>
        <v>0</v>
      </c>
      <c r="Q487" s="101"/>
      <c r="R487" s="98">
        <f t="shared" si="62"/>
        <v>0</v>
      </c>
      <c r="S487" s="98">
        <f t="shared" si="59"/>
        <v>0</v>
      </c>
      <c r="T487" s="98">
        <f t="shared" si="60"/>
        <v>0</v>
      </c>
      <c r="U487" s="101"/>
      <c r="V487" s="101"/>
      <c r="W487" s="98">
        <f t="shared" si="63"/>
        <v>0</v>
      </c>
      <c r="X487" s="98">
        <f t="shared" si="64"/>
        <v>0</v>
      </c>
      <c r="Y487" s="98">
        <f t="shared" si="65"/>
        <v>0</v>
      </c>
      <c r="Z487" s="98"/>
    </row>
    <row r="488" spans="1:26" ht="15">
      <c r="A488" s="94" t="str">
        <f t="shared" si="61"/>
        <v>Others</v>
      </c>
      <c r="B488" s="95"/>
      <c r="C488" s="95"/>
      <c r="D488" s="95"/>
      <c r="E488" s="96"/>
      <c r="F488" s="96"/>
      <c r="G488" s="97"/>
      <c r="H488" s="98">
        <f t="shared" si="58"/>
        <v>0</v>
      </c>
      <c r="I488" s="95"/>
      <c r="J488" s="95" t="s">
        <v>12</v>
      </c>
      <c r="K488" s="100"/>
      <c r="L488" s="100"/>
      <c r="M488" s="98">
        <f>+$Z$1*G488/$W$1</f>
        <v>0</v>
      </c>
      <c r="N488" s="98">
        <f>M488*$X$1/$Z$1</f>
        <v>0</v>
      </c>
      <c r="O488" s="98">
        <f t="shared" si="57"/>
        <v>0</v>
      </c>
      <c r="P488" s="101">
        <f t="shared" si="56"/>
        <v>0</v>
      </c>
      <c r="Q488" s="101"/>
      <c r="R488" s="98">
        <f t="shared" si="62"/>
        <v>0</v>
      </c>
      <c r="S488" s="98">
        <f t="shared" si="59"/>
        <v>0</v>
      </c>
      <c r="T488" s="98">
        <f t="shared" si="60"/>
        <v>0</v>
      </c>
      <c r="U488" s="101"/>
      <c r="V488" s="101"/>
      <c r="W488" s="98">
        <f t="shared" si="63"/>
        <v>0</v>
      </c>
      <c r="X488" s="98">
        <f t="shared" si="64"/>
        <v>0</v>
      </c>
      <c r="Y488" s="98">
        <f t="shared" si="65"/>
        <v>0</v>
      </c>
      <c r="Z488" s="98"/>
    </row>
    <row r="489" spans="1:26" ht="15">
      <c r="A489" s="94" t="str">
        <f t="shared" si="61"/>
        <v>Others</v>
      </c>
      <c r="B489" s="95"/>
      <c r="C489" s="95"/>
      <c r="D489" s="95"/>
      <c r="E489" s="96"/>
      <c r="F489" s="96"/>
      <c r="G489" s="97"/>
      <c r="H489" s="98">
        <f t="shared" si="58"/>
        <v>0</v>
      </c>
      <c r="I489" s="95"/>
      <c r="J489" s="95" t="s">
        <v>12</v>
      </c>
      <c r="K489" s="100"/>
      <c r="L489" s="100"/>
      <c r="M489" s="98">
        <f>+$Z$1*G489/$W$1</f>
        <v>0</v>
      </c>
      <c r="N489" s="98">
        <f>M489*$X$1/$Z$1</f>
        <v>0</v>
      </c>
      <c r="O489" s="98">
        <f t="shared" si="57"/>
        <v>0</v>
      </c>
      <c r="P489" s="101">
        <f t="shared" si="56"/>
        <v>0</v>
      </c>
      <c r="Q489" s="101"/>
      <c r="R489" s="98">
        <f t="shared" si="62"/>
        <v>0</v>
      </c>
      <c r="S489" s="98">
        <f t="shared" si="59"/>
        <v>0</v>
      </c>
      <c r="T489" s="98">
        <f t="shared" si="60"/>
        <v>0</v>
      </c>
      <c r="U489" s="101"/>
      <c r="V489" s="101"/>
      <c r="W489" s="98">
        <f t="shared" si="63"/>
        <v>0</v>
      </c>
      <c r="X489" s="98">
        <f t="shared" si="64"/>
        <v>0</v>
      </c>
      <c r="Y489" s="98">
        <f t="shared" si="65"/>
        <v>0</v>
      </c>
      <c r="Z489" s="98"/>
    </row>
    <row r="490" spans="1:28" ht="15">
      <c r="A490" s="94" t="str">
        <f t="shared" si="61"/>
        <v>Individuals &amp; HUF</v>
      </c>
      <c r="B490" s="95"/>
      <c r="C490" s="95"/>
      <c r="D490" s="95"/>
      <c r="E490" s="96"/>
      <c r="F490" s="96"/>
      <c r="G490" s="97"/>
      <c r="H490" s="98">
        <f t="shared" si="58"/>
        <v>0</v>
      </c>
      <c r="I490" s="95"/>
      <c r="J490" s="95" t="s">
        <v>101</v>
      </c>
      <c r="K490" s="100"/>
      <c r="L490" s="100"/>
      <c r="M490" s="98">
        <f>+$V$1*G490/$S$1</f>
        <v>0</v>
      </c>
      <c r="N490" s="98">
        <f>M490*$T$1/$V$1</f>
        <v>0</v>
      </c>
      <c r="O490" s="98">
        <f t="shared" si="57"/>
        <v>0</v>
      </c>
      <c r="P490" s="101">
        <f t="shared" si="56"/>
        <v>0</v>
      </c>
      <c r="Q490" s="101"/>
      <c r="R490" s="98">
        <f t="shared" si="62"/>
        <v>0</v>
      </c>
      <c r="S490" s="98">
        <f t="shared" si="59"/>
        <v>0</v>
      </c>
      <c r="T490" s="98">
        <f t="shared" si="60"/>
        <v>0</v>
      </c>
      <c r="U490" s="101"/>
      <c r="V490" s="101"/>
      <c r="W490" s="98">
        <f t="shared" si="63"/>
        <v>0</v>
      </c>
      <c r="X490" s="98">
        <f t="shared" si="64"/>
        <v>0</v>
      </c>
      <c r="Y490" s="98">
        <f t="shared" si="65"/>
        <v>0</v>
      </c>
      <c r="Z490" s="98"/>
      <c r="AB490" s="102"/>
    </row>
    <row r="491" spans="1:26" ht="15">
      <c r="A491" s="94" t="str">
        <f t="shared" si="61"/>
        <v>Others</v>
      </c>
      <c r="B491" s="95"/>
      <c r="C491" s="95"/>
      <c r="D491" s="95"/>
      <c r="E491" s="96"/>
      <c r="F491" s="96"/>
      <c r="G491" s="97"/>
      <c r="H491" s="98">
        <f t="shared" si="58"/>
        <v>0</v>
      </c>
      <c r="I491" s="95"/>
      <c r="J491" s="95" t="s">
        <v>12</v>
      </c>
      <c r="K491" s="100"/>
      <c r="L491" s="100"/>
      <c r="M491" s="98">
        <f>+$Z$1*G491/$W$1</f>
        <v>0</v>
      </c>
      <c r="N491" s="98">
        <f>M491*$X$1/$Z$1</f>
        <v>0</v>
      </c>
      <c r="O491" s="98">
        <f t="shared" si="57"/>
        <v>0</v>
      </c>
      <c r="P491" s="101">
        <f t="shared" si="56"/>
        <v>0</v>
      </c>
      <c r="Q491" s="101"/>
      <c r="R491" s="98">
        <f t="shared" si="62"/>
        <v>0</v>
      </c>
      <c r="S491" s="98">
        <f t="shared" si="59"/>
        <v>0</v>
      </c>
      <c r="T491" s="98">
        <f t="shared" si="60"/>
        <v>0</v>
      </c>
      <c r="U491" s="101"/>
      <c r="V491" s="101"/>
      <c r="W491" s="98">
        <f t="shared" si="63"/>
        <v>0</v>
      </c>
      <c r="X491" s="98">
        <f t="shared" si="64"/>
        <v>0</v>
      </c>
      <c r="Y491" s="98">
        <f t="shared" si="65"/>
        <v>0</v>
      </c>
      <c r="Z491" s="98"/>
    </row>
    <row r="492" spans="1:28" ht="15">
      <c r="A492" s="94" t="str">
        <f t="shared" si="61"/>
        <v>Individuals &amp; HUF</v>
      </c>
      <c r="B492" s="95"/>
      <c r="C492" s="95"/>
      <c r="D492" s="95"/>
      <c r="E492" s="96"/>
      <c r="F492" s="96"/>
      <c r="G492" s="97"/>
      <c r="H492" s="98">
        <f t="shared" si="58"/>
        <v>0</v>
      </c>
      <c r="I492" s="95"/>
      <c r="J492" s="95" t="s">
        <v>101</v>
      </c>
      <c r="K492" s="100"/>
      <c r="L492" s="100"/>
      <c r="M492" s="98">
        <f>+$V$1*G492/$S$1</f>
        <v>0</v>
      </c>
      <c r="N492" s="98">
        <f>M492*$T$1/$V$1</f>
        <v>0</v>
      </c>
      <c r="O492" s="98">
        <f t="shared" si="57"/>
        <v>0</v>
      </c>
      <c r="P492" s="101">
        <f t="shared" si="56"/>
        <v>0</v>
      </c>
      <c r="Q492" s="101"/>
      <c r="R492" s="98">
        <f t="shared" si="62"/>
        <v>0</v>
      </c>
      <c r="S492" s="98">
        <f t="shared" si="59"/>
        <v>0</v>
      </c>
      <c r="T492" s="98">
        <f t="shared" si="60"/>
        <v>0</v>
      </c>
      <c r="U492" s="101"/>
      <c r="V492" s="101"/>
      <c r="W492" s="98">
        <f t="shared" si="63"/>
        <v>0</v>
      </c>
      <c r="X492" s="98">
        <f t="shared" si="64"/>
        <v>0</v>
      </c>
      <c r="Y492" s="98">
        <f t="shared" si="65"/>
        <v>0</v>
      </c>
      <c r="Z492" s="98"/>
      <c r="AB492" s="102"/>
    </row>
    <row r="493" spans="1:26" ht="15">
      <c r="A493" s="94" t="str">
        <f t="shared" si="61"/>
        <v>Others</v>
      </c>
      <c r="B493" s="95"/>
      <c r="C493" s="95"/>
      <c r="D493" s="95"/>
      <c r="E493" s="96"/>
      <c r="F493" s="96"/>
      <c r="G493" s="97"/>
      <c r="H493" s="98">
        <f t="shared" si="58"/>
        <v>0</v>
      </c>
      <c r="I493" s="95"/>
      <c r="J493" s="95" t="s">
        <v>12</v>
      </c>
      <c r="K493" s="100"/>
      <c r="L493" s="100"/>
      <c r="M493" s="98">
        <f>+$Z$1*G493/$W$1</f>
        <v>0</v>
      </c>
      <c r="N493" s="98">
        <f>M493*$X$1/$Z$1</f>
        <v>0</v>
      </c>
      <c r="O493" s="98">
        <f t="shared" si="57"/>
        <v>0</v>
      </c>
      <c r="P493" s="101">
        <f t="shared" si="56"/>
        <v>0</v>
      </c>
      <c r="Q493" s="101"/>
      <c r="R493" s="98">
        <f t="shared" si="62"/>
        <v>0</v>
      </c>
      <c r="S493" s="98">
        <f t="shared" si="59"/>
        <v>0</v>
      </c>
      <c r="T493" s="98">
        <f t="shared" si="60"/>
        <v>0</v>
      </c>
      <c r="U493" s="101"/>
      <c r="V493" s="101"/>
      <c r="W493" s="98">
        <f t="shared" si="63"/>
        <v>0</v>
      </c>
      <c r="X493" s="98">
        <f t="shared" si="64"/>
        <v>0</v>
      </c>
      <c r="Y493" s="98">
        <f t="shared" si="65"/>
        <v>0</v>
      </c>
      <c r="Z493" s="98"/>
    </row>
    <row r="494" spans="1:28" ht="15">
      <c r="A494" s="94" t="str">
        <f t="shared" si="61"/>
        <v>Individuals &amp; HUF</v>
      </c>
      <c r="B494" s="95"/>
      <c r="C494" s="95"/>
      <c r="D494" s="95"/>
      <c r="E494" s="96"/>
      <c r="F494" s="96"/>
      <c r="G494" s="97"/>
      <c r="H494" s="98">
        <f t="shared" si="58"/>
        <v>0</v>
      </c>
      <c r="I494" s="95"/>
      <c r="J494" s="95" t="s">
        <v>101</v>
      </c>
      <c r="K494" s="100"/>
      <c r="L494" s="100"/>
      <c r="M494" s="98">
        <f>+$V$1*G494/$S$1</f>
        <v>0</v>
      </c>
      <c r="N494" s="98">
        <f>M494*$T$1/$V$1</f>
        <v>0</v>
      </c>
      <c r="O494" s="98">
        <f t="shared" si="57"/>
        <v>0</v>
      </c>
      <c r="P494" s="101">
        <f t="shared" si="56"/>
        <v>0</v>
      </c>
      <c r="Q494" s="101"/>
      <c r="R494" s="98">
        <f t="shared" si="62"/>
        <v>0</v>
      </c>
      <c r="S494" s="98">
        <f t="shared" si="59"/>
        <v>0</v>
      </c>
      <c r="T494" s="98">
        <f t="shared" si="60"/>
        <v>0</v>
      </c>
      <c r="U494" s="101"/>
      <c r="V494" s="101"/>
      <c r="W494" s="98">
        <f t="shared" si="63"/>
        <v>0</v>
      </c>
      <c r="X494" s="98">
        <f t="shared" si="64"/>
        <v>0</v>
      </c>
      <c r="Y494" s="98">
        <f t="shared" si="65"/>
        <v>0</v>
      </c>
      <c r="Z494" s="98"/>
      <c r="AB494" s="102"/>
    </row>
    <row r="495" spans="1:26" ht="15">
      <c r="A495" s="94" t="str">
        <f t="shared" si="61"/>
        <v>Others</v>
      </c>
      <c r="B495" s="95"/>
      <c r="C495" s="95"/>
      <c r="D495" s="95"/>
      <c r="E495" s="96"/>
      <c r="F495" s="96"/>
      <c r="G495" s="97"/>
      <c r="H495" s="98">
        <f t="shared" si="58"/>
        <v>0</v>
      </c>
      <c r="I495" s="95"/>
      <c r="J495" s="95" t="s">
        <v>12</v>
      </c>
      <c r="K495" s="100"/>
      <c r="L495" s="100"/>
      <c r="M495" s="98">
        <f>+$Z$1*G495/$W$1</f>
        <v>0</v>
      </c>
      <c r="N495" s="98">
        <f>M495*$X$1/$Z$1</f>
        <v>0</v>
      </c>
      <c r="O495" s="98">
        <f t="shared" si="57"/>
        <v>0</v>
      </c>
      <c r="P495" s="101">
        <f t="shared" si="56"/>
        <v>0</v>
      </c>
      <c r="Q495" s="101"/>
      <c r="R495" s="98">
        <f t="shared" si="62"/>
        <v>0</v>
      </c>
      <c r="S495" s="98">
        <f t="shared" si="59"/>
        <v>0</v>
      </c>
      <c r="T495" s="98">
        <f t="shared" si="60"/>
        <v>0</v>
      </c>
      <c r="U495" s="101"/>
      <c r="V495" s="101"/>
      <c r="W495" s="98">
        <f t="shared" si="63"/>
        <v>0</v>
      </c>
      <c r="X495" s="98">
        <f t="shared" si="64"/>
        <v>0</v>
      </c>
      <c r="Y495" s="98">
        <f t="shared" si="65"/>
        <v>0</v>
      </c>
      <c r="Z495" s="98"/>
    </row>
    <row r="496" spans="1:28" ht="15">
      <c r="A496" s="94" t="str">
        <f t="shared" si="61"/>
        <v>Individuals &amp; HUF</v>
      </c>
      <c r="B496" s="95"/>
      <c r="C496" s="95"/>
      <c r="D496" s="95"/>
      <c r="E496" s="96"/>
      <c r="F496" s="96"/>
      <c r="G496" s="97"/>
      <c r="H496" s="98">
        <f t="shared" si="58"/>
        <v>0</v>
      </c>
      <c r="I496" s="95"/>
      <c r="J496" s="95" t="s">
        <v>101</v>
      </c>
      <c r="K496" s="100"/>
      <c r="L496" s="100"/>
      <c r="M496" s="98">
        <f>+$V$1*G496/$S$1</f>
        <v>0</v>
      </c>
      <c r="N496" s="98">
        <f>M496*$T$1/$V$1</f>
        <v>0</v>
      </c>
      <c r="O496" s="98">
        <f t="shared" si="57"/>
        <v>0</v>
      </c>
      <c r="P496" s="101">
        <f t="shared" si="56"/>
        <v>0</v>
      </c>
      <c r="Q496" s="101"/>
      <c r="R496" s="98">
        <f t="shared" si="62"/>
        <v>0</v>
      </c>
      <c r="S496" s="98">
        <f t="shared" si="59"/>
        <v>0</v>
      </c>
      <c r="T496" s="98">
        <f t="shared" si="60"/>
        <v>0</v>
      </c>
      <c r="U496" s="101"/>
      <c r="V496" s="101"/>
      <c r="W496" s="98">
        <f t="shared" si="63"/>
        <v>0</v>
      </c>
      <c r="X496" s="98">
        <f t="shared" si="64"/>
        <v>0</v>
      </c>
      <c r="Y496" s="98">
        <f t="shared" si="65"/>
        <v>0</v>
      </c>
      <c r="Z496" s="98"/>
      <c r="AB496" s="102"/>
    </row>
    <row r="497" spans="1:26" ht="15">
      <c r="A497" s="94" t="str">
        <f t="shared" si="61"/>
        <v>Others</v>
      </c>
      <c r="B497" s="95"/>
      <c r="C497" s="95"/>
      <c r="D497" s="95"/>
      <c r="E497" s="96"/>
      <c r="F497" s="96"/>
      <c r="G497" s="97"/>
      <c r="H497" s="98">
        <f t="shared" si="58"/>
        <v>0</v>
      </c>
      <c r="I497" s="95"/>
      <c r="J497" s="95" t="s">
        <v>12</v>
      </c>
      <c r="K497" s="100"/>
      <c r="L497" s="100"/>
      <c r="M497" s="98">
        <f>+$Z$1*G497/$W$1</f>
        <v>0</v>
      </c>
      <c r="N497" s="98">
        <f>M497*$X$1/$Z$1</f>
        <v>0</v>
      </c>
      <c r="O497" s="98">
        <f t="shared" si="57"/>
        <v>0</v>
      </c>
      <c r="P497" s="101">
        <f t="shared" si="56"/>
        <v>0</v>
      </c>
      <c r="Q497" s="101"/>
      <c r="R497" s="98">
        <f t="shared" si="62"/>
        <v>0</v>
      </c>
      <c r="S497" s="98">
        <f t="shared" si="59"/>
        <v>0</v>
      </c>
      <c r="T497" s="98">
        <f t="shared" si="60"/>
        <v>0</v>
      </c>
      <c r="U497" s="101"/>
      <c r="V497" s="101"/>
      <c r="W497" s="98">
        <f t="shared" si="63"/>
        <v>0</v>
      </c>
      <c r="X497" s="98">
        <f t="shared" si="64"/>
        <v>0</v>
      </c>
      <c r="Y497" s="98">
        <f t="shared" si="65"/>
        <v>0</v>
      </c>
      <c r="Z497" s="98"/>
    </row>
    <row r="498" spans="1:28" ht="15">
      <c r="A498" s="94" t="str">
        <f t="shared" si="61"/>
        <v>Individuals &amp; HUF</v>
      </c>
      <c r="B498" s="95"/>
      <c r="C498" s="95"/>
      <c r="D498" s="95"/>
      <c r="E498" s="96"/>
      <c r="F498" s="96"/>
      <c r="G498" s="97"/>
      <c r="H498" s="98">
        <f t="shared" si="58"/>
        <v>0</v>
      </c>
      <c r="I498" s="95"/>
      <c r="J498" s="95" t="s">
        <v>101</v>
      </c>
      <c r="K498" s="100"/>
      <c r="L498" s="100"/>
      <c r="M498" s="98">
        <f>+$V$1*G498/$S$1</f>
        <v>0</v>
      </c>
      <c r="N498" s="98">
        <f>M498*$T$1/$V$1</f>
        <v>0</v>
      </c>
      <c r="O498" s="98">
        <f t="shared" si="57"/>
        <v>0</v>
      </c>
      <c r="P498" s="101">
        <f t="shared" si="56"/>
        <v>0</v>
      </c>
      <c r="Q498" s="101"/>
      <c r="R498" s="98">
        <f t="shared" si="62"/>
        <v>0</v>
      </c>
      <c r="S498" s="98">
        <f t="shared" si="59"/>
        <v>0</v>
      </c>
      <c r="T498" s="98">
        <f t="shared" si="60"/>
        <v>0</v>
      </c>
      <c r="U498" s="101"/>
      <c r="V498" s="101"/>
      <c r="W498" s="98">
        <f t="shared" si="63"/>
        <v>0</v>
      </c>
      <c r="X498" s="98">
        <f t="shared" si="64"/>
        <v>0</v>
      </c>
      <c r="Y498" s="98">
        <f t="shared" si="65"/>
        <v>0</v>
      </c>
      <c r="Z498" s="98"/>
      <c r="AB498" s="102"/>
    </row>
    <row r="499" spans="1:26" ht="15">
      <c r="A499" s="94" t="str">
        <f t="shared" si="61"/>
        <v>Individuals &amp; HUF</v>
      </c>
      <c r="B499" s="95"/>
      <c r="C499" s="95"/>
      <c r="D499" s="95"/>
      <c r="E499" s="96"/>
      <c r="F499" s="96"/>
      <c r="G499" s="97"/>
      <c r="H499" s="98">
        <f t="shared" si="58"/>
        <v>0</v>
      </c>
      <c r="I499" s="95"/>
      <c r="J499" s="95" t="s">
        <v>101</v>
      </c>
      <c r="K499" s="100"/>
      <c r="L499" s="100"/>
      <c r="M499" s="98">
        <f>+$V$1*G499/$S$1</f>
        <v>0</v>
      </c>
      <c r="N499" s="98">
        <f>M499*$T$1/$V$1</f>
        <v>0</v>
      </c>
      <c r="O499" s="98">
        <f t="shared" si="57"/>
        <v>0</v>
      </c>
      <c r="P499" s="101">
        <f t="shared" si="56"/>
        <v>0</v>
      </c>
      <c r="Q499" s="101"/>
      <c r="R499" s="98">
        <f t="shared" si="62"/>
        <v>0</v>
      </c>
      <c r="S499" s="98">
        <f t="shared" si="59"/>
        <v>0</v>
      </c>
      <c r="T499" s="98">
        <f t="shared" si="60"/>
        <v>0</v>
      </c>
      <c r="U499" s="101"/>
      <c r="V499" s="101"/>
      <c r="W499" s="98">
        <f t="shared" si="63"/>
        <v>0</v>
      </c>
      <c r="X499" s="98">
        <f t="shared" si="64"/>
        <v>0</v>
      </c>
      <c r="Y499" s="98">
        <f t="shared" si="65"/>
        <v>0</v>
      </c>
      <c r="Z499" s="98"/>
    </row>
    <row r="500" spans="1:26" ht="15">
      <c r="A500" s="94" t="str">
        <f t="shared" si="61"/>
        <v>Others</v>
      </c>
      <c r="B500" s="95"/>
      <c r="C500" s="95"/>
      <c r="D500" s="95"/>
      <c r="E500" s="96"/>
      <c r="F500" s="96"/>
      <c r="G500" s="97"/>
      <c r="H500" s="98">
        <f t="shared" si="58"/>
        <v>0</v>
      </c>
      <c r="I500" s="95"/>
      <c r="J500" s="95" t="s">
        <v>12</v>
      </c>
      <c r="K500" s="100"/>
      <c r="L500" s="100"/>
      <c r="M500" s="98">
        <f>+$Z$1*G500/$W$1</f>
        <v>0</v>
      </c>
      <c r="N500" s="98">
        <f>M500*$X$1/$Z$1</f>
        <v>0</v>
      </c>
      <c r="O500" s="98">
        <f t="shared" si="57"/>
        <v>0</v>
      </c>
      <c r="P500" s="101">
        <f t="shared" si="56"/>
        <v>0</v>
      </c>
      <c r="Q500" s="101"/>
      <c r="R500" s="98">
        <f t="shared" si="62"/>
        <v>0</v>
      </c>
      <c r="S500" s="98">
        <f t="shared" si="59"/>
        <v>0</v>
      </c>
      <c r="T500" s="98">
        <f t="shared" si="60"/>
        <v>0</v>
      </c>
      <c r="U500" s="101"/>
      <c r="V500" s="101"/>
      <c r="W500" s="98">
        <f t="shared" si="63"/>
        <v>0</v>
      </c>
      <c r="X500" s="98">
        <f t="shared" si="64"/>
        <v>0</v>
      </c>
      <c r="Y500" s="98">
        <f t="shared" si="65"/>
        <v>0</v>
      </c>
      <c r="Z500" s="98"/>
    </row>
    <row r="501" spans="1:26" ht="15">
      <c r="A501" s="94" t="str">
        <f t="shared" si="61"/>
        <v>Others</v>
      </c>
      <c r="B501" s="95"/>
      <c r="C501" s="95"/>
      <c r="D501" s="95"/>
      <c r="E501" s="96"/>
      <c r="F501" s="96"/>
      <c r="G501" s="97"/>
      <c r="H501" s="98">
        <f t="shared" si="58"/>
        <v>0</v>
      </c>
      <c r="I501" s="95"/>
      <c r="J501" s="95" t="s">
        <v>12</v>
      </c>
      <c r="K501" s="100"/>
      <c r="L501" s="100"/>
      <c r="M501" s="98">
        <f>+$Z$1*G501/$W$1</f>
        <v>0</v>
      </c>
      <c r="N501" s="98">
        <f>M501*$X$1/$Z$1</f>
        <v>0</v>
      </c>
      <c r="O501" s="98">
        <f t="shared" si="57"/>
        <v>0</v>
      </c>
      <c r="P501" s="101">
        <f t="shared" si="56"/>
        <v>0</v>
      </c>
      <c r="Q501" s="101"/>
      <c r="R501" s="98">
        <f t="shared" si="62"/>
        <v>0</v>
      </c>
      <c r="S501" s="98">
        <f t="shared" si="59"/>
        <v>0</v>
      </c>
      <c r="T501" s="98">
        <f t="shared" si="60"/>
        <v>0</v>
      </c>
      <c r="U501" s="101"/>
      <c r="V501" s="101"/>
      <c r="W501" s="98">
        <f t="shared" si="63"/>
        <v>0</v>
      </c>
      <c r="X501" s="98">
        <f t="shared" si="64"/>
        <v>0</v>
      </c>
      <c r="Y501" s="98">
        <f t="shared" si="65"/>
        <v>0</v>
      </c>
      <c r="Z501" s="98"/>
    </row>
    <row r="502" spans="1:28" ht="15">
      <c r="A502" s="94" t="str">
        <f t="shared" si="61"/>
        <v>Individuals &amp; HUF</v>
      </c>
      <c r="B502" s="95"/>
      <c r="C502" s="95"/>
      <c r="D502" s="95"/>
      <c r="E502" s="96"/>
      <c r="F502" s="96"/>
      <c r="G502" s="97"/>
      <c r="H502" s="98">
        <f t="shared" si="58"/>
        <v>0</v>
      </c>
      <c r="I502" s="95"/>
      <c r="J502" s="95" t="s">
        <v>101</v>
      </c>
      <c r="K502" s="100"/>
      <c r="L502" s="100"/>
      <c r="M502" s="98">
        <f>+$V$1*G502/$S$1</f>
        <v>0</v>
      </c>
      <c r="N502" s="98">
        <f>M502*$T$1/$V$1</f>
        <v>0</v>
      </c>
      <c r="O502" s="98">
        <f t="shared" si="57"/>
        <v>0</v>
      </c>
      <c r="P502" s="101">
        <f t="shared" si="56"/>
        <v>0</v>
      </c>
      <c r="Q502" s="101"/>
      <c r="R502" s="98">
        <f t="shared" si="62"/>
        <v>0</v>
      </c>
      <c r="S502" s="98">
        <f t="shared" si="59"/>
        <v>0</v>
      </c>
      <c r="T502" s="98">
        <f t="shared" si="60"/>
        <v>0</v>
      </c>
      <c r="U502" s="101"/>
      <c r="V502" s="101"/>
      <c r="W502" s="98">
        <f t="shared" si="63"/>
        <v>0</v>
      </c>
      <c r="X502" s="98">
        <f t="shared" si="64"/>
        <v>0</v>
      </c>
      <c r="Y502" s="98">
        <f t="shared" si="65"/>
        <v>0</v>
      </c>
      <c r="Z502" s="98"/>
      <c r="AB502" s="102"/>
    </row>
    <row r="503" spans="1:26" ht="15">
      <c r="A503" s="94" t="str">
        <f t="shared" si="61"/>
        <v>Others</v>
      </c>
      <c r="B503" s="95"/>
      <c r="C503" s="95"/>
      <c r="D503" s="95"/>
      <c r="E503" s="96"/>
      <c r="F503" s="96"/>
      <c r="G503" s="97"/>
      <c r="H503" s="98">
        <f t="shared" si="58"/>
        <v>0</v>
      </c>
      <c r="I503" s="95"/>
      <c r="J503" s="95" t="s">
        <v>12</v>
      </c>
      <c r="K503" s="100"/>
      <c r="L503" s="100"/>
      <c r="M503" s="98">
        <f>+$Z$1*G503/$W$1</f>
        <v>0</v>
      </c>
      <c r="N503" s="98">
        <f>M503*$X$1/$Z$1</f>
        <v>0</v>
      </c>
      <c r="O503" s="98">
        <f t="shared" si="57"/>
        <v>0</v>
      </c>
      <c r="P503" s="101">
        <f t="shared" si="56"/>
        <v>0</v>
      </c>
      <c r="Q503" s="101"/>
      <c r="R503" s="98">
        <f t="shared" si="62"/>
        <v>0</v>
      </c>
      <c r="S503" s="98">
        <f t="shared" si="59"/>
        <v>0</v>
      </c>
      <c r="T503" s="98">
        <f t="shared" si="60"/>
        <v>0</v>
      </c>
      <c r="U503" s="101"/>
      <c r="V503" s="101"/>
      <c r="W503" s="98">
        <f t="shared" si="63"/>
        <v>0</v>
      </c>
      <c r="X503" s="98">
        <f t="shared" si="64"/>
        <v>0</v>
      </c>
      <c r="Y503" s="98">
        <f t="shared" si="65"/>
        <v>0</v>
      </c>
      <c r="Z503" s="98"/>
    </row>
    <row r="504" spans="1:28" ht="15">
      <c r="A504" s="94" t="str">
        <f t="shared" si="61"/>
        <v>Individuals &amp; HUF</v>
      </c>
      <c r="B504" s="95"/>
      <c r="C504" s="95"/>
      <c r="D504" s="95"/>
      <c r="E504" s="96"/>
      <c r="F504" s="96"/>
      <c r="G504" s="97"/>
      <c r="H504" s="98">
        <f t="shared" si="58"/>
        <v>0</v>
      </c>
      <c r="I504" s="95"/>
      <c r="J504" s="95" t="s">
        <v>101</v>
      </c>
      <c r="K504" s="100"/>
      <c r="L504" s="100"/>
      <c r="M504" s="98">
        <f>+$V$1*G504/$S$1</f>
        <v>0</v>
      </c>
      <c r="N504" s="98">
        <f>M504*$T$1/$V$1</f>
        <v>0</v>
      </c>
      <c r="O504" s="98">
        <f t="shared" si="57"/>
        <v>0</v>
      </c>
      <c r="P504" s="101">
        <f t="shared" si="56"/>
        <v>0</v>
      </c>
      <c r="Q504" s="101"/>
      <c r="R504" s="98">
        <f t="shared" si="62"/>
        <v>0</v>
      </c>
      <c r="S504" s="98">
        <f t="shared" si="59"/>
        <v>0</v>
      </c>
      <c r="T504" s="98">
        <f t="shared" si="60"/>
        <v>0</v>
      </c>
      <c r="U504" s="101"/>
      <c r="V504" s="101"/>
      <c r="W504" s="98">
        <f t="shared" si="63"/>
        <v>0</v>
      </c>
      <c r="X504" s="98">
        <f t="shared" si="64"/>
        <v>0</v>
      </c>
      <c r="Y504" s="98">
        <f t="shared" si="65"/>
        <v>0</v>
      </c>
      <c r="Z504" s="98"/>
      <c r="AB504" s="102"/>
    </row>
    <row r="505" spans="1:26" ht="15">
      <c r="A505" s="94" t="str">
        <f t="shared" si="61"/>
        <v>Others</v>
      </c>
      <c r="B505" s="95"/>
      <c r="C505" s="95"/>
      <c r="D505" s="95"/>
      <c r="E505" s="96"/>
      <c r="F505" s="96"/>
      <c r="G505" s="97"/>
      <c r="H505" s="98">
        <f t="shared" si="58"/>
        <v>0</v>
      </c>
      <c r="I505" s="95"/>
      <c r="J505" s="95" t="s">
        <v>12</v>
      </c>
      <c r="K505" s="100"/>
      <c r="L505" s="100"/>
      <c r="M505" s="98">
        <f>+$Z$1*G505/$W$1</f>
        <v>0</v>
      </c>
      <c r="N505" s="98">
        <f>M505*$X$1/$Z$1</f>
        <v>0</v>
      </c>
      <c r="O505" s="98">
        <f t="shared" si="57"/>
        <v>0</v>
      </c>
      <c r="P505" s="101">
        <f t="shared" si="56"/>
        <v>0</v>
      </c>
      <c r="Q505" s="101"/>
      <c r="R505" s="98">
        <f t="shared" si="62"/>
        <v>0</v>
      </c>
      <c r="S505" s="98">
        <f t="shared" si="59"/>
        <v>0</v>
      </c>
      <c r="T505" s="98">
        <f t="shared" si="60"/>
        <v>0</v>
      </c>
      <c r="U505" s="101"/>
      <c r="V505" s="101"/>
      <c r="W505" s="98">
        <f t="shared" si="63"/>
        <v>0</v>
      </c>
      <c r="X505" s="98">
        <f t="shared" si="64"/>
        <v>0</v>
      </c>
      <c r="Y505" s="98">
        <f t="shared" si="65"/>
        <v>0</v>
      </c>
      <c r="Z505" s="98"/>
    </row>
    <row r="506" spans="1:28" ht="15">
      <c r="A506" s="94" t="str">
        <f t="shared" si="61"/>
        <v>Individuals &amp; HUF</v>
      </c>
      <c r="B506" s="95"/>
      <c r="C506" s="95"/>
      <c r="D506" s="95"/>
      <c r="E506" s="96"/>
      <c r="F506" s="96"/>
      <c r="G506" s="97"/>
      <c r="H506" s="98">
        <f t="shared" si="58"/>
        <v>0</v>
      </c>
      <c r="I506" s="95"/>
      <c r="J506" s="95" t="s">
        <v>101</v>
      </c>
      <c r="K506" s="100"/>
      <c r="L506" s="100"/>
      <c r="M506" s="98">
        <f>+$V$1*G506/$S$1</f>
        <v>0</v>
      </c>
      <c r="N506" s="98">
        <f>M506*$T$1/$V$1</f>
        <v>0</v>
      </c>
      <c r="O506" s="98">
        <f t="shared" si="57"/>
        <v>0</v>
      </c>
      <c r="P506" s="101">
        <f t="shared" si="56"/>
        <v>0</v>
      </c>
      <c r="Q506" s="101"/>
      <c r="R506" s="98">
        <f t="shared" si="62"/>
        <v>0</v>
      </c>
      <c r="S506" s="98">
        <f t="shared" si="59"/>
        <v>0</v>
      </c>
      <c r="T506" s="98">
        <f t="shared" si="60"/>
        <v>0</v>
      </c>
      <c r="U506" s="101"/>
      <c r="V506" s="101"/>
      <c r="W506" s="98">
        <f t="shared" si="63"/>
        <v>0</v>
      </c>
      <c r="X506" s="98">
        <f t="shared" si="64"/>
        <v>0</v>
      </c>
      <c r="Y506" s="98">
        <f t="shared" si="65"/>
        <v>0</v>
      </c>
      <c r="Z506" s="98"/>
      <c r="AB506" s="102"/>
    </row>
    <row r="507" spans="1:26" ht="15">
      <c r="A507" s="94" t="str">
        <f t="shared" si="61"/>
        <v>Others</v>
      </c>
      <c r="B507" s="95"/>
      <c r="C507" s="95"/>
      <c r="D507" s="95"/>
      <c r="E507" s="96"/>
      <c r="F507" s="96"/>
      <c r="G507" s="97"/>
      <c r="H507" s="98">
        <f t="shared" si="58"/>
        <v>0</v>
      </c>
      <c r="I507" s="95"/>
      <c r="J507" s="95" t="s">
        <v>12</v>
      </c>
      <c r="K507" s="100"/>
      <c r="L507" s="100"/>
      <c r="M507" s="98">
        <f>+$Z$1*G507/$W$1</f>
        <v>0</v>
      </c>
      <c r="N507" s="98">
        <f>M507*$X$1/$Z$1</f>
        <v>0</v>
      </c>
      <c r="O507" s="98">
        <f t="shared" si="57"/>
        <v>0</v>
      </c>
      <c r="P507" s="101">
        <f t="shared" si="56"/>
        <v>0</v>
      </c>
      <c r="Q507" s="101"/>
      <c r="R507" s="98">
        <f t="shared" si="62"/>
        <v>0</v>
      </c>
      <c r="S507" s="98">
        <f t="shared" si="59"/>
        <v>0</v>
      </c>
      <c r="T507" s="98">
        <f t="shared" si="60"/>
        <v>0</v>
      </c>
      <c r="U507" s="101"/>
      <c r="V507" s="101"/>
      <c r="W507" s="98">
        <f t="shared" si="63"/>
        <v>0</v>
      </c>
      <c r="X507" s="98">
        <f t="shared" si="64"/>
        <v>0</v>
      </c>
      <c r="Y507" s="98">
        <f t="shared" si="65"/>
        <v>0</v>
      </c>
      <c r="Z507" s="98"/>
    </row>
    <row r="508" spans="1:28" ht="15">
      <c r="A508" s="94" t="str">
        <f t="shared" si="61"/>
        <v>Individuals &amp; HUF</v>
      </c>
      <c r="B508" s="95"/>
      <c r="C508" s="95"/>
      <c r="D508" s="95"/>
      <c r="E508" s="96"/>
      <c r="F508" s="96"/>
      <c r="G508" s="97"/>
      <c r="H508" s="98">
        <f t="shared" si="58"/>
        <v>0</v>
      </c>
      <c r="I508" s="95"/>
      <c r="J508" s="95" t="s">
        <v>101</v>
      </c>
      <c r="K508" s="100"/>
      <c r="L508" s="100"/>
      <c r="M508" s="98">
        <f>+$V$1*G508/$S$1</f>
        <v>0</v>
      </c>
      <c r="N508" s="98">
        <f>M508*$T$1/$V$1</f>
        <v>0</v>
      </c>
      <c r="O508" s="98">
        <f t="shared" si="57"/>
        <v>0</v>
      </c>
      <c r="P508" s="101">
        <f t="shared" si="56"/>
        <v>0</v>
      </c>
      <c r="Q508" s="101"/>
      <c r="R508" s="98">
        <f t="shared" si="62"/>
        <v>0</v>
      </c>
      <c r="S508" s="98">
        <f t="shared" si="59"/>
        <v>0</v>
      </c>
      <c r="T508" s="98">
        <f t="shared" si="60"/>
        <v>0</v>
      </c>
      <c r="U508" s="101"/>
      <c r="V508" s="101"/>
      <c r="W508" s="98">
        <f t="shared" si="63"/>
        <v>0</v>
      </c>
      <c r="X508" s="98">
        <f t="shared" si="64"/>
        <v>0</v>
      </c>
      <c r="Y508" s="98">
        <f t="shared" si="65"/>
        <v>0</v>
      </c>
      <c r="Z508" s="98"/>
      <c r="AB508" s="102"/>
    </row>
    <row r="509" spans="1:26" ht="15">
      <c r="A509" s="94" t="str">
        <f t="shared" si="61"/>
        <v>Others</v>
      </c>
      <c r="B509" s="95"/>
      <c r="C509" s="95"/>
      <c r="D509" s="95"/>
      <c r="E509" s="96"/>
      <c r="F509" s="96"/>
      <c r="G509" s="97"/>
      <c r="H509" s="98">
        <f t="shared" si="58"/>
        <v>0</v>
      </c>
      <c r="I509" s="95"/>
      <c r="J509" s="95" t="s">
        <v>12</v>
      </c>
      <c r="K509" s="100"/>
      <c r="L509" s="100"/>
      <c r="M509" s="98">
        <f>+$Z$1*G509/$W$1</f>
        <v>0</v>
      </c>
      <c r="N509" s="98">
        <f>M509*$X$1/$Z$1</f>
        <v>0</v>
      </c>
      <c r="O509" s="98">
        <f t="shared" si="57"/>
        <v>0</v>
      </c>
      <c r="P509" s="101">
        <f t="shared" si="56"/>
        <v>0</v>
      </c>
      <c r="Q509" s="101"/>
      <c r="R509" s="98">
        <f t="shared" si="62"/>
        <v>0</v>
      </c>
      <c r="S509" s="98">
        <f t="shared" si="59"/>
        <v>0</v>
      </c>
      <c r="T509" s="98">
        <f t="shared" si="60"/>
        <v>0</v>
      </c>
      <c r="U509" s="101"/>
      <c r="V509" s="101"/>
      <c r="W509" s="98">
        <f t="shared" si="63"/>
        <v>0</v>
      </c>
      <c r="X509" s="98">
        <f t="shared" si="64"/>
        <v>0</v>
      </c>
      <c r="Y509" s="98">
        <f t="shared" si="65"/>
        <v>0</v>
      </c>
      <c r="Z509" s="98"/>
    </row>
    <row r="510" spans="1:28" ht="15">
      <c r="A510" s="94" t="str">
        <f t="shared" si="61"/>
        <v>Individuals &amp; HUF</v>
      </c>
      <c r="B510" s="95"/>
      <c r="C510" s="95"/>
      <c r="D510" s="95"/>
      <c r="E510" s="96"/>
      <c r="F510" s="96"/>
      <c r="G510" s="97"/>
      <c r="H510" s="98">
        <f t="shared" si="58"/>
        <v>0</v>
      </c>
      <c r="I510" s="95"/>
      <c r="J510" s="95" t="s">
        <v>101</v>
      </c>
      <c r="K510" s="100"/>
      <c r="L510" s="100"/>
      <c r="M510" s="98">
        <f>+$V$1*G510/$S$1</f>
        <v>0</v>
      </c>
      <c r="N510" s="98">
        <f>M510*$T$1/$V$1</f>
        <v>0</v>
      </c>
      <c r="O510" s="98">
        <f t="shared" si="57"/>
        <v>0</v>
      </c>
      <c r="P510" s="101">
        <f t="shared" si="56"/>
        <v>0</v>
      </c>
      <c r="Q510" s="101"/>
      <c r="R510" s="98">
        <f t="shared" si="62"/>
        <v>0</v>
      </c>
      <c r="S510" s="98">
        <f t="shared" si="59"/>
        <v>0</v>
      </c>
      <c r="T510" s="98">
        <f t="shared" si="60"/>
        <v>0</v>
      </c>
      <c r="U510" s="101"/>
      <c r="V510" s="101"/>
      <c r="W510" s="98">
        <f t="shared" si="63"/>
        <v>0</v>
      </c>
      <c r="X510" s="98">
        <f t="shared" si="64"/>
        <v>0</v>
      </c>
      <c r="Y510" s="98">
        <f t="shared" si="65"/>
        <v>0</v>
      </c>
      <c r="Z510" s="98"/>
      <c r="AB510" s="102"/>
    </row>
    <row r="511" spans="1:26" ht="15">
      <c r="A511" s="94" t="str">
        <f t="shared" si="61"/>
        <v>Individuals &amp; HUF</v>
      </c>
      <c r="B511" s="95"/>
      <c r="C511" s="95"/>
      <c r="D511" s="95"/>
      <c r="E511" s="96"/>
      <c r="F511" s="96"/>
      <c r="G511" s="97"/>
      <c r="H511" s="98">
        <f t="shared" si="58"/>
        <v>0</v>
      </c>
      <c r="I511" s="95"/>
      <c r="J511" s="95" t="s">
        <v>101</v>
      </c>
      <c r="K511" s="100"/>
      <c r="L511" s="100"/>
      <c r="M511" s="98">
        <f>+$V$1*G511/$S$1</f>
        <v>0</v>
      </c>
      <c r="N511" s="98">
        <f>M511*$T$1/$V$1</f>
        <v>0</v>
      </c>
      <c r="O511" s="98">
        <f t="shared" si="57"/>
        <v>0</v>
      </c>
      <c r="P511" s="101">
        <f t="shared" si="56"/>
        <v>0</v>
      </c>
      <c r="Q511" s="101"/>
      <c r="R511" s="98">
        <f t="shared" si="62"/>
        <v>0</v>
      </c>
      <c r="S511" s="98">
        <f t="shared" si="59"/>
        <v>0</v>
      </c>
      <c r="T511" s="98">
        <f t="shared" si="60"/>
        <v>0</v>
      </c>
      <c r="U511" s="101"/>
      <c r="V511" s="101"/>
      <c r="W511" s="98">
        <f t="shared" si="63"/>
        <v>0</v>
      </c>
      <c r="X511" s="98">
        <f t="shared" si="64"/>
        <v>0</v>
      </c>
      <c r="Y511" s="98">
        <f t="shared" si="65"/>
        <v>0</v>
      </c>
      <c r="Z511" s="98"/>
    </row>
    <row r="512" spans="1:26" ht="15">
      <c r="A512" s="94" t="str">
        <f t="shared" si="61"/>
        <v>Others</v>
      </c>
      <c r="B512" s="95"/>
      <c r="C512" s="95"/>
      <c r="D512" s="95"/>
      <c r="E512" s="96"/>
      <c r="F512" s="96"/>
      <c r="G512" s="97"/>
      <c r="H512" s="98">
        <f t="shared" si="58"/>
        <v>0</v>
      </c>
      <c r="I512" s="95"/>
      <c r="J512" s="95" t="s">
        <v>12</v>
      </c>
      <c r="K512" s="100"/>
      <c r="L512" s="100"/>
      <c r="M512" s="98">
        <f>+$Z$1*G512/$W$1</f>
        <v>0</v>
      </c>
      <c r="N512" s="98">
        <f>M512*$X$1/$Z$1</f>
        <v>0</v>
      </c>
      <c r="O512" s="98">
        <f t="shared" si="57"/>
        <v>0</v>
      </c>
      <c r="P512" s="101">
        <f t="shared" si="56"/>
        <v>0</v>
      </c>
      <c r="Q512" s="101"/>
      <c r="R512" s="98">
        <f t="shared" si="62"/>
        <v>0</v>
      </c>
      <c r="S512" s="98">
        <f t="shared" si="59"/>
        <v>0</v>
      </c>
      <c r="T512" s="98">
        <f t="shared" si="60"/>
        <v>0</v>
      </c>
      <c r="U512" s="101"/>
      <c r="V512" s="101"/>
      <c r="W512" s="98">
        <f t="shared" si="63"/>
        <v>0</v>
      </c>
      <c r="X512" s="98">
        <f t="shared" si="64"/>
        <v>0</v>
      </c>
      <c r="Y512" s="98">
        <f t="shared" si="65"/>
        <v>0</v>
      </c>
      <c r="Z512" s="98"/>
    </row>
    <row r="513" spans="1:26" ht="15">
      <c r="A513" s="94" t="str">
        <f t="shared" si="61"/>
        <v>Others</v>
      </c>
      <c r="B513" s="95"/>
      <c r="C513" s="95"/>
      <c r="D513" s="95"/>
      <c r="E513" s="96"/>
      <c r="F513" s="96"/>
      <c r="G513" s="97"/>
      <c r="H513" s="98">
        <f t="shared" si="58"/>
        <v>0</v>
      </c>
      <c r="I513" s="95"/>
      <c r="J513" s="95" t="s">
        <v>12</v>
      </c>
      <c r="K513" s="100"/>
      <c r="L513" s="100"/>
      <c r="M513" s="98">
        <f>+$Z$1*G513/$W$1</f>
        <v>0</v>
      </c>
      <c r="N513" s="98">
        <f>M513*$X$1/$Z$1</f>
        <v>0</v>
      </c>
      <c r="O513" s="98">
        <f t="shared" si="57"/>
        <v>0</v>
      </c>
      <c r="P513" s="101">
        <f t="shared" si="56"/>
        <v>0</v>
      </c>
      <c r="Q513" s="101"/>
      <c r="R513" s="98">
        <f t="shared" si="62"/>
        <v>0</v>
      </c>
      <c r="S513" s="98">
        <f t="shared" si="59"/>
        <v>0</v>
      </c>
      <c r="T513" s="98">
        <f t="shared" si="60"/>
        <v>0</v>
      </c>
      <c r="U513" s="101"/>
      <c r="V513" s="101"/>
      <c r="W513" s="98">
        <f t="shared" si="63"/>
        <v>0</v>
      </c>
      <c r="X513" s="98">
        <f t="shared" si="64"/>
        <v>0</v>
      </c>
      <c r="Y513" s="98">
        <f t="shared" si="65"/>
        <v>0</v>
      </c>
      <c r="Z513" s="98"/>
    </row>
    <row r="514" spans="1:28" ht="15">
      <c r="A514" s="94" t="str">
        <f t="shared" si="61"/>
        <v>Individuals &amp; HUF</v>
      </c>
      <c r="B514" s="95"/>
      <c r="C514" s="95"/>
      <c r="D514" s="95"/>
      <c r="E514" s="96"/>
      <c r="F514" s="96"/>
      <c r="G514" s="97"/>
      <c r="H514" s="98">
        <f t="shared" si="58"/>
        <v>0</v>
      </c>
      <c r="I514" s="95"/>
      <c r="J514" s="95" t="s">
        <v>101</v>
      </c>
      <c r="K514" s="100"/>
      <c r="L514" s="100"/>
      <c r="M514" s="98">
        <f>+$V$1*G514/$S$1</f>
        <v>0</v>
      </c>
      <c r="N514" s="98">
        <f>M514*$T$1/$V$1</f>
        <v>0</v>
      </c>
      <c r="O514" s="98">
        <f t="shared" si="57"/>
        <v>0</v>
      </c>
      <c r="P514" s="101">
        <f aca="true" t="shared" si="66" ref="P514:P577">+O514-G514</f>
        <v>0</v>
      </c>
      <c r="Q514" s="101"/>
      <c r="R514" s="98">
        <f t="shared" si="62"/>
        <v>0</v>
      </c>
      <c r="S514" s="98">
        <f t="shared" si="59"/>
        <v>0</v>
      </c>
      <c r="T514" s="98">
        <f t="shared" si="60"/>
        <v>0</v>
      </c>
      <c r="U514" s="101"/>
      <c r="V514" s="101"/>
      <c r="W514" s="98">
        <f t="shared" si="63"/>
        <v>0</v>
      </c>
      <c r="X514" s="98">
        <f t="shared" si="64"/>
        <v>0</v>
      </c>
      <c r="Y514" s="98">
        <f t="shared" si="65"/>
        <v>0</v>
      </c>
      <c r="Z514" s="98"/>
      <c r="AB514" s="102"/>
    </row>
    <row r="515" spans="1:26" ht="15">
      <c r="A515" s="94" t="str">
        <f t="shared" si="61"/>
        <v>Others</v>
      </c>
      <c r="B515" s="95"/>
      <c r="C515" s="95"/>
      <c r="D515" s="95"/>
      <c r="E515" s="96"/>
      <c r="F515" s="96"/>
      <c r="G515" s="97"/>
      <c r="H515" s="98">
        <f t="shared" si="58"/>
        <v>0</v>
      </c>
      <c r="I515" s="95"/>
      <c r="J515" s="95" t="s">
        <v>12</v>
      </c>
      <c r="K515" s="100"/>
      <c r="L515" s="100"/>
      <c r="M515" s="98">
        <f>+$Z$1*G515/$W$1</f>
        <v>0</v>
      </c>
      <c r="N515" s="98">
        <f>M515*$X$1/$Z$1</f>
        <v>0</v>
      </c>
      <c r="O515" s="98">
        <f aca="true" t="shared" si="67" ref="O515:O578">+M515-N515</f>
        <v>0</v>
      </c>
      <c r="P515" s="101">
        <f t="shared" si="66"/>
        <v>0</v>
      </c>
      <c r="Q515" s="101"/>
      <c r="R515" s="98">
        <f t="shared" si="62"/>
        <v>0</v>
      </c>
      <c r="S515" s="98">
        <f t="shared" si="59"/>
        <v>0</v>
      </c>
      <c r="T515" s="98">
        <f t="shared" si="60"/>
        <v>0</v>
      </c>
      <c r="U515" s="101"/>
      <c r="V515" s="101"/>
      <c r="W515" s="98">
        <f t="shared" si="63"/>
        <v>0</v>
      </c>
      <c r="X515" s="98">
        <f t="shared" si="64"/>
        <v>0</v>
      </c>
      <c r="Y515" s="98">
        <f t="shared" si="65"/>
        <v>0</v>
      </c>
      <c r="Z515" s="98"/>
    </row>
    <row r="516" spans="1:28" ht="15">
      <c r="A516" s="94" t="str">
        <f t="shared" si="61"/>
        <v>Individuals &amp; HUF</v>
      </c>
      <c r="B516" s="95"/>
      <c r="C516" s="95"/>
      <c r="D516" s="95"/>
      <c r="E516" s="96"/>
      <c r="F516" s="96"/>
      <c r="G516" s="97"/>
      <c r="H516" s="98">
        <f t="shared" si="58"/>
        <v>0</v>
      </c>
      <c r="I516" s="95"/>
      <c r="J516" s="95" t="s">
        <v>101</v>
      </c>
      <c r="K516" s="100"/>
      <c r="L516" s="100"/>
      <c r="M516" s="98">
        <f>+$V$1*G516/$S$1</f>
        <v>0</v>
      </c>
      <c r="N516" s="98">
        <f>M516*$T$1/$V$1</f>
        <v>0</v>
      </c>
      <c r="O516" s="98">
        <f t="shared" si="67"/>
        <v>0</v>
      </c>
      <c r="P516" s="101">
        <f t="shared" si="66"/>
        <v>0</v>
      </c>
      <c r="Q516" s="101"/>
      <c r="R516" s="98">
        <f t="shared" si="62"/>
        <v>0</v>
      </c>
      <c r="S516" s="98">
        <f t="shared" si="59"/>
        <v>0</v>
      </c>
      <c r="T516" s="98">
        <f t="shared" si="60"/>
        <v>0</v>
      </c>
      <c r="U516" s="101"/>
      <c r="V516" s="101"/>
      <c r="W516" s="98">
        <f t="shared" si="63"/>
        <v>0</v>
      </c>
      <c r="X516" s="98">
        <f t="shared" si="64"/>
        <v>0</v>
      </c>
      <c r="Y516" s="98">
        <f t="shared" si="65"/>
        <v>0</v>
      </c>
      <c r="Z516" s="98"/>
      <c r="AB516" s="102"/>
    </row>
    <row r="517" spans="1:26" ht="15">
      <c r="A517" s="94" t="str">
        <f t="shared" si="61"/>
        <v>Others</v>
      </c>
      <c r="B517" s="95"/>
      <c r="C517" s="95"/>
      <c r="D517" s="95"/>
      <c r="E517" s="96"/>
      <c r="F517" s="96"/>
      <c r="G517" s="97"/>
      <c r="H517" s="98">
        <f t="shared" si="58"/>
        <v>0</v>
      </c>
      <c r="I517" s="95"/>
      <c r="J517" s="95" t="s">
        <v>12</v>
      </c>
      <c r="K517" s="100"/>
      <c r="L517" s="100"/>
      <c r="M517" s="98">
        <f>+$Z$1*G517/$W$1</f>
        <v>0</v>
      </c>
      <c r="N517" s="98">
        <f>M517*$X$1/$Z$1</f>
        <v>0</v>
      </c>
      <c r="O517" s="98">
        <f t="shared" si="67"/>
        <v>0</v>
      </c>
      <c r="P517" s="101">
        <f t="shared" si="66"/>
        <v>0</v>
      </c>
      <c r="Q517" s="101"/>
      <c r="R517" s="98">
        <f t="shared" si="62"/>
        <v>0</v>
      </c>
      <c r="S517" s="98">
        <f t="shared" si="59"/>
        <v>0</v>
      </c>
      <c r="T517" s="98">
        <f t="shared" si="60"/>
        <v>0</v>
      </c>
      <c r="U517" s="101"/>
      <c r="V517" s="101"/>
      <c r="W517" s="98">
        <f t="shared" si="63"/>
        <v>0</v>
      </c>
      <c r="X517" s="98">
        <f t="shared" si="64"/>
        <v>0</v>
      </c>
      <c r="Y517" s="98">
        <f t="shared" si="65"/>
        <v>0</v>
      </c>
      <c r="Z517" s="98"/>
    </row>
    <row r="518" spans="1:28" ht="15">
      <c r="A518" s="94" t="str">
        <f t="shared" si="61"/>
        <v>Individuals &amp; HUF</v>
      </c>
      <c r="B518" s="95"/>
      <c r="C518" s="95"/>
      <c r="D518" s="95"/>
      <c r="E518" s="96"/>
      <c r="F518" s="96"/>
      <c r="G518" s="97"/>
      <c r="H518" s="98">
        <f t="shared" si="58"/>
        <v>0</v>
      </c>
      <c r="I518" s="95"/>
      <c r="J518" s="95" t="s">
        <v>101</v>
      </c>
      <c r="K518" s="100"/>
      <c r="L518" s="100"/>
      <c r="M518" s="98">
        <f>+$V$1*G518/$S$1</f>
        <v>0</v>
      </c>
      <c r="N518" s="98">
        <f>M518*$T$1/$V$1</f>
        <v>0</v>
      </c>
      <c r="O518" s="98">
        <f t="shared" si="67"/>
        <v>0</v>
      </c>
      <c r="P518" s="101">
        <f t="shared" si="66"/>
        <v>0</v>
      </c>
      <c r="Q518" s="101"/>
      <c r="R518" s="98">
        <f t="shared" si="62"/>
        <v>0</v>
      </c>
      <c r="S518" s="98">
        <f t="shared" si="59"/>
        <v>0</v>
      </c>
      <c r="T518" s="98">
        <f t="shared" si="60"/>
        <v>0</v>
      </c>
      <c r="U518" s="101"/>
      <c r="V518" s="101"/>
      <c r="W518" s="98">
        <f t="shared" si="63"/>
        <v>0</v>
      </c>
      <c r="X518" s="98">
        <f t="shared" si="64"/>
        <v>0</v>
      </c>
      <c r="Y518" s="98">
        <f t="shared" si="65"/>
        <v>0</v>
      </c>
      <c r="Z518" s="98"/>
      <c r="AB518" s="102"/>
    </row>
    <row r="519" spans="1:26" ht="15">
      <c r="A519" s="94" t="str">
        <f t="shared" si="61"/>
        <v>Others</v>
      </c>
      <c r="B519" s="95"/>
      <c r="C519" s="95"/>
      <c r="D519" s="95"/>
      <c r="E519" s="96"/>
      <c r="F519" s="96"/>
      <c r="G519" s="97"/>
      <c r="H519" s="98">
        <f t="shared" si="58"/>
        <v>0</v>
      </c>
      <c r="I519" s="95"/>
      <c r="J519" s="95" t="s">
        <v>12</v>
      </c>
      <c r="K519" s="100"/>
      <c r="L519" s="100"/>
      <c r="M519" s="98">
        <f>+$Z$1*G519/$W$1</f>
        <v>0</v>
      </c>
      <c r="N519" s="98">
        <f>M519*$X$1/$Z$1</f>
        <v>0</v>
      </c>
      <c r="O519" s="98">
        <f t="shared" si="67"/>
        <v>0</v>
      </c>
      <c r="P519" s="101">
        <f t="shared" si="66"/>
        <v>0</v>
      </c>
      <c r="Q519" s="101"/>
      <c r="R519" s="98">
        <f t="shared" si="62"/>
        <v>0</v>
      </c>
      <c r="S519" s="98">
        <f t="shared" si="59"/>
        <v>0</v>
      </c>
      <c r="T519" s="98">
        <f t="shared" si="60"/>
        <v>0</v>
      </c>
      <c r="U519" s="101"/>
      <c r="V519" s="101"/>
      <c r="W519" s="98">
        <f t="shared" si="63"/>
        <v>0</v>
      </c>
      <c r="X519" s="98">
        <f t="shared" si="64"/>
        <v>0</v>
      </c>
      <c r="Y519" s="98">
        <f t="shared" si="65"/>
        <v>0</v>
      </c>
      <c r="Z519" s="98"/>
    </row>
    <row r="520" spans="1:28" ht="15">
      <c r="A520" s="94" t="str">
        <f t="shared" si="61"/>
        <v>Individuals &amp; HUF</v>
      </c>
      <c r="B520" s="95"/>
      <c r="C520" s="95"/>
      <c r="D520" s="95"/>
      <c r="E520" s="96"/>
      <c r="F520" s="96"/>
      <c r="G520" s="97"/>
      <c r="H520" s="98">
        <f t="shared" si="58"/>
        <v>0</v>
      </c>
      <c r="I520" s="95"/>
      <c r="J520" s="95" t="s">
        <v>101</v>
      </c>
      <c r="K520" s="100"/>
      <c r="L520" s="100"/>
      <c r="M520" s="98">
        <f>+$V$1*G520/$S$1</f>
        <v>0</v>
      </c>
      <c r="N520" s="98">
        <f>M520*$T$1/$V$1</f>
        <v>0</v>
      </c>
      <c r="O520" s="98">
        <f t="shared" si="67"/>
        <v>0</v>
      </c>
      <c r="P520" s="101">
        <f t="shared" si="66"/>
        <v>0</v>
      </c>
      <c r="Q520" s="101"/>
      <c r="R520" s="98">
        <f t="shared" si="62"/>
        <v>0</v>
      </c>
      <c r="S520" s="98">
        <f t="shared" si="59"/>
        <v>0</v>
      </c>
      <c r="T520" s="98">
        <f t="shared" si="60"/>
        <v>0</v>
      </c>
      <c r="U520" s="101"/>
      <c r="V520" s="101"/>
      <c r="W520" s="98">
        <f t="shared" si="63"/>
        <v>0</v>
      </c>
      <c r="X520" s="98">
        <f t="shared" si="64"/>
        <v>0</v>
      </c>
      <c r="Y520" s="98">
        <f t="shared" si="65"/>
        <v>0</v>
      </c>
      <c r="Z520" s="98"/>
      <c r="AB520" s="102"/>
    </row>
    <row r="521" spans="1:26" ht="15">
      <c r="A521" s="94" t="str">
        <f t="shared" si="61"/>
        <v>Others</v>
      </c>
      <c r="B521" s="95"/>
      <c r="C521" s="95"/>
      <c r="D521" s="95"/>
      <c r="E521" s="96"/>
      <c r="F521" s="96"/>
      <c r="G521" s="97"/>
      <c r="H521" s="98">
        <f t="shared" si="58"/>
        <v>0</v>
      </c>
      <c r="I521" s="95"/>
      <c r="J521" s="95" t="s">
        <v>12</v>
      </c>
      <c r="K521" s="100"/>
      <c r="L521" s="100"/>
      <c r="M521" s="98">
        <f>+$Z$1*G521/$W$1</f>
        <v>0</v>
      </c>
      <c r="N521" s="98">
        <f>M521*$X$1/$Z$1</f>
        <v>0</v>
      </c>
      <c r="O521" s="98">
        <f t="shared" si="67"/>
        <v>0</v>
      </c>
      <c r="P521" s="101">
        <f t="shared" si="66"/>
        <v>0</v>
      </c>
      <c r="Q521" s="101"/>
      <c r="R521" s="98">
        <f t="shared" si="62"/>
        <v>0</v>
      </c>
      <c r="S521" s="98">
        <f t="shared" si="59"/>
        <v>0</v>
      </c>
      <c r="T521" s="98">
        <f t="shared" si="60"/>
        <v>0</v>
      </c>
      <c r="U521" s="101"/>
      <c r="V521" s="101"/>
      <c r="W521" s="98">
        <f t="shared" si="63"/>
        <v>0</v>
      </c>
      <c r="X521" s="98">
        <f t="shared" si="64"/>
        <v>0</v>
      </c>
      <c r="Y521" s="98">
        <f t="shared" si="65"/>
        <v>0</v>
      </c>
      <c r="Z521" s="98"/>
    </row>
    <row r="522" spans="1:28" ht="15">
      <c r="A522" s="94" t="str">
        <f t="shared" si="61"/>
        <v>Individuals &amp; HUF</v>
      </c>
      <c r="B522" s="95"/>
      <c r="C522" s="95"/>
      <c r="D522" s="95"/>
      <c r="E522" s="96"/>
      <c r="F522" s="96"/>
      <c r="G522" s="97"/>
      <c r="H522" s="98">
        <f t="shared" si="58"/>
        <v>0</v>
      </c>
      <c r="I522" s="95"/>
      <c r="J522" s="95" t="s">
        <v>101</v>
      </c>
      <c r="K522" s="100"/>
      <c r="L522" s="100"/>
      <c r="M522" s="98">
        <f>+$V$1*G522/$S$1</f>
        <v>0</v>
      </c>
      <c r="N522" s="98">
        <f>M522*$T$1/$V$1</f>
        <v>0</v>
      </c>
      <c r="O522" s="98">
        <f t="shared" si="67"/>
        <v>0</v>
      </c>
      <c r="P522" s="101">
        <f t="shared" si="66"/>
        <v>0</v>
      </c>
      <c r="Q522" s="101"/>
      <c r="R522" s="98">
        <f t="shared" si="62"/>
        <v>0</v>
      </c>
      <c r="S522" s="98">
        <f t="shared" si="59"/>
        <v>0</v>
      </c>
      <c r="T522" s="98">
        <f t="shared" si="60"/>
        <v>0</v>
      </c>
      <c r="U522" s="101"/>
      <c r="V522" s="101"/>
      <c r="W522" s="98">
        <f t="shared" si="63"/>
        <v>0</v>
      </c>
      <c r="X522" s="98">
        <f t="shared" si="64"/>
        <v>0</v>
      </c>
      <c r="Y522" s="98">
        <f t="shared" si="65"/>
        <v>0</v>
      </c>
      <c r="Z522" s="98"/>
      <c r="AB522" s="102"/>
    </row>
    <row r="523" spans="1:26" ht="15">
      <c r="A523" s="94" t="str">
        <f t="shared" si="61"/>
        <v>Individuals &amp; HUF</v>
      </c>
      <c r="B523" s="95"/>
      <c r="C523" s="95"/>
      <c r="D523" s="95"/>
      <c r="E523" s="96"/>
      <c r="F523" s="96"/>
      <c r="G523" s="97"/>
      <c r="H523" s="98">
        <f t="shared" si="58"/>
        <v>0</v>
      </c>
      <c r="I523" s="95"/>
      <c r="J523" s="95" t="s">
        <v>101</v>
      </c>
      <c r="K523" s="100"/>
      <c r="L523" s="100"/>
      <c r="M523" s="98">
        <f>+$V$1*G523/$S$1</f>
        <v>0</v>
      </c>
      <c r="N523" s="98">
        <f>M523*$T$1/$V$1</f>
        <v>0</v>
      </c>
      <c r="O523" s="98">
        <f t="shared" si="67"/>
        <v>0</v>
      </c>
      <c r="P523" s="101">
        <f t="shared" si="66"/>
        <v>0</v>
      </c>
      <c r="Q523" s="101"/>
      <c r="R523" s="98">
        <f t="shared" si="62"/>
        <v>0</v>
      </c>
      <c r="S523" s="98">
        <f t="shared" si="59"/>
        <v>0</v>
      </c>
      <c r="T523" s="98">
        <f t="shared" si="60"/>
        <v>0</v>
      </c>
      <c r="U523" s="101"/>
      <c r="V523" s="101"/>
      <c r="W523" s="98">
        <f t="shared" si="63"/>
        <v>0</v>
      </c>
      <c r="X523" s="98">
        <f t="shared" si="64"/>
        <v>0</v>
      </c>
      <c r="Y523" s="98">
        <f t="shared" si="65"/>
        <v>0</v>
      </c>
      <c r="Z523" s="98"/>
    </row>
    <row r="524" spans="1:26" ht="15">
      <c r="A524" s="94" t="str">
        <f t="shared" si="61"/>
        <v>Others</v>
      </c>
      <c r="B524" s="95"/>
      <c r="C524" s="95"/>
      <c r="D524" s="95"/>
      <c r="E524" s="96"/>
      <c r="F524" s="96"/>
      <c r="G524" s="97"/>
      <c r="H524" s="98">
        <f t="shared" si="58"/>
        <v>0</v>
      </c>
      <c r="I524" s="95"/>
      <c r="J524" s="95" t="s">
        <v>12</v>
      </c>
      <c r="K524" s="100"/>
      <c r="L524" s="100"/>
      <c r="M524" s="98">
        <f>+$Z$1*G524/$W$1</f>
        <v>0</v>
      </c>
      <c r="N524" s="98">
        <f>M524*$X$1/$Z$1</f>
        <v>0</v>
      </c>
      <c r="O524" s="98">
        <f t="shared" si="67"/>
        <v>0</v>
      </c>
      <c r="P524" s="101">
        <f t="shared" si="66"/>
        <v>0</v>
      </c>
      <c r="Q524" s="101"/>
      <c r="R524" s="98">
        <f t="shared" si="62"/>
        <v>0</v>
      </c>
      <c r="S524" s="98">
        <f t="shared" si="59"/>
        <v>0</v>
      </c>
      <c r="T524" s="98">
        <f t="shared" si="60"/>
        <v>0</v>
      </c>
      <c r="U524" s="101"/>
      <c r="V524" s="101"/>
      <c r="W524" s="98">
        <f t="shared" si="63"/>
        <v>0</v>
      </c>
      <c r="X524" s="98">
        <f t="shared" si="64"/>
        <v>0</v>
      </c>
      <c r="Y524" s="98">
        <f t="shared" si="65"/>
        <v>0</v>
      </c>
      <c r="Z524" s="98"/>
    </row>
    <row r="525" spans="1:26" ht="15">
      <c r="A525" s="94" t="str">
        <f t="shared" si="61"/>
        <v>Others</v>
      </c>
      <c r="B525" s="95"/>
      <c r="C525" s="95"/>
      <c r="D525" s="95"/>
      <c r="E525" s="96"/>
      <c r="F525" s="96"/>
      <c r="G525" s="97"/>
      <c r="H525" s="98">
        <f t="shared" si="58"/>
        <v>0</v>
      </c>
      <c r="I525" s="95"/>
      <c r="J525" s="95" t="s">
        <v>12</v>
      </c>
      <c r="K525" s="100"/>
      <c r="L525" s="100"/>
      <c r="M525" s="98">
        <f>+$Z$1*G525/$W$1</f>
        <v>0</v>
      </c>
      <c r="N525" s="98">
        <f>M525*$X$1/$Z$1</f>
        <v>0</v>
      </c>
      <c r="O525" s="98">
        <f t="shared" si="67"/>
        <v>0</v>
      </c>
      <c r="P525" s="101">
        <f t="shared" si="66"/>
        <v>0</v>
      </c>
      <c r="Q525" s="101"/>
      <c r="R525" s="98">
        <f t="shared" si="62"/>
        <v>0</v>
      </c>
      <c r="S525" s="98">
        <f t="shared" si="59"/>
        <v>0</v>
      </c>
      <c r="T525" s="98">
        <f t="shared" si="60"/>
        <v>0</v>
      </c>
      <c r="U525" s="101"/>
      <c r="V525" s="101"/>
      <c r="W525" s="98">
        <f t="shared" si="63"/>
        <v>0</v>
      </c>
      <c r="X525" s="98">
        <f t="shared" si="64"/>
        <v>0</v>
      </c>
      <c r="Y525" s="98">
        <f t="shared" si="65"/>
        <v>0</v>
      </c>
      <c r="Z525" s="98"/>
    </row>
    <row r="526" spans="1:28" ht="15">
      <c r="A526" s="94" t="str">
        <f t="shared" si="61"/>
        <v>Individuals &amp; HUF</v>
      </c>
      <c r="B526" s="95"/>
      <c r="C526" s="95"/>
      <c r="D526" s="95"/>
      <c r="E526" s="96"/>
      <c r="F526" s="96"/>
      <c r="G526" s="97"/>
      <c r="H526" s="98">
        <f t="shared" si="58"/>
        <v>0</v>
      </c>
      <c r="I526" s="95"/>
      <c r="J526" s="95" t="s">
        <v>101</v>
      </c>
      <c r="K526" s="100"/>
      <c r="L526" s="100"/>
      <c r="M526" s="98">
        <f>+$V$1*G526/$S$1</f>
        <v>0</v>
      </c>
      <c r="N526" s="98">
        <f>M526*$T$1/$V$1</f>
        <v>0</v>
      </c>
      <c r="O526" s="98">
        <f t="shared" si="67"/>
        <v>0</v>
      </c>
      <c r="P526" s="101">
        <f t="shared" si="66"/>
        <v>0</v>
      </c>
      <c r="Q526" s="101"/>
      <c r="R526" s="98">
        <f t="shared" si="62"/>
        <v>0</v>
      </c>
      <c r="S526" s="98">
        <f t="shared" si="59"/>
        <v>0</v>
      </c>
      <c r="T526" s="98">
        <f t="shared" si="60"/>
        <v>0</v>
      </c>
      <c r="U526" s="101"/>
      <c r="V526" s="101"/>
      <c r="W526" s="98">
        <f t="shared" si="63"/>
        <v>0</v>
      </c>
      <c r="X526" s="98">
        <f t="shared" si="64"/>
        <v>0</v>
      </c>
      <c r="Y526" s="98">
        <f t="shared" si="65"/>
        <v>0</v>
      </c>
      <c r="Z526" s="98"/>
      <c r="AB526" s="102"/>
    </row>
    <row r="527" spans="1:26" ht="15">
      <c r="A527" s="94" t="str">
        <f t="shared" si="61"/>
        <v>Others</v>
      </c>
      <c r="B527" s="95"/>
      <c r="C527" s="95"/>
      <c r="D527" s="95"/>
      <c r="E527" s="96"/>
      <c r="F527" s="96"/>
      <c r="G527" s="97"/>
      <c r="H527" s="98">
        <f t="shared" si="58"/>
        <v>0</v>
      </c>
      <c r="I527" s="95"/>
      <c r="J527" s="95" t="s">
        <v>12</v>
      </c>
      <c r="K527" s="100"/>
      <c r="L527" s="100"/>
      <c r="M527" s="98">
        <f>+$Z$1*G527/$W$1</f>
        <v>0</v>
      </c>
      <c r="N527" s="98">
        <f>M527*$X$1/$Z$1</f>
        <v>0</v>
      </c>
      <c r="O527" s="98">
        <f t="shared" si="67"/>
        <v>0</v>
      </c>
      <c r="P527" s="101">
        <f t="shared" si="66"/>
        <v>0</v>
      </c>
      <c r="Q527" s="101"/>
      <c r="R527" s="98">
        <f t="shared" si="62"/>
        <v>0</v>
      </c>
      <c r="S527" s="98">
        <f t="shared" si="59"/>
        <v>0</v>
      </c>
      <c r="T527" s="98">
        <f t="shared" si="60"/>
        <v>0</v>
      </c>
      <c r="U527" s="101"/>
      <c r="V527" s="101"/>
      <c r="W527" s="98">
        <f t="shared" si="63"/>
        <v>0</v>
      </c>
      <c r="X527" s="98">
        <f t="shared" si="64"/>
        <v>0</v>
      </c>
      <c r="Y527" s="98">
        <f t="shared" si="65"/>
        <v>0</v>
      </c>
      <c r="Z527" s="98"/>
    </row>
    <row r="528" spans="1:28" ht="15">
      <c r="A528" s="94" t="str">
        <f t="shared" si="61"/>
        <v>Individuals &amp; HUF</v>
      </c>
      <c r="B528" s="95"/>
      <c r="C528" s="95"/>
      <c r="D528" s="95"/>
      <c r="E528" s="96"/>
      <c r="F528" s="96"/>
      <c r="G528" s="97"/>
      <c r="H528" s="98">
        <f t="shared" si="58"/>
        <v>0</v>
      </c>
      <c r="I528" s="95"/>
      <c r="J528" s="95" t="s">
        <v>101</v>
      </c>
      <c r="K528" s="100"/>
      <c r="L528" s="100"/>
      <c r="M528" s="98">
        <f>+$V$1*G528/$S$1</f>
        <v>0</v>
      </c>
      <c r="N528" s="98">
        <f>M528*$T$1/$V$1</f>
        <v>0</v>
      </c>
      <c r="O528" s="98">
        <f t="shared" si="67"/>
        <v>0</v>
      </c>
      <c r="P528" s="101">
        <f t="shared" si="66"/>
        <v>0</v>
      </c>
      <c r="Q528" s="101"/>
      <c r="R528" s="98">
        <f t="shared" si="62"/>
        <v>0</v>
      </c>
      <c r="S528" s="98">
        <f t="shared" si="59"/>
        <v>0</v>
      </c>
      <c r="T528" s="98">
        <f t="shared" si="60"/>
        <v>0</v>
      </c>
      <c r="U528" s="101"/>
      <c r="V528" s="101"/>
      <c r="W528" s="98">
        <f t="shared" si="63"/>
        <v>0</v>
      </c>
      <c r="X528" s="98">
        <f t="shared" si="64"/>
        <v>0</v>
      </c>
      <c r="Y528" s="98">
        <f t="shared" si="65"/>
        <v>0</v>
      </c>
      <c r="Z528" s="98"/>
      <c r="AB528" s="102"/>
    </row>
    <row r="529" spans="1:26" ht="15">
      <c r="A529" s="94" t="str">
        <f t="shared" si="61"/>
        <v>Others</v>
      </c>
      <c r="B529" s="95"/>
      <c r="C529" s="95"/>
      <c r="D529" s="95"/>
      <c r="E529" s="96"/>
      <c r="F529" s="96"/>
      <c r="G529" s="97"/>
      <c r="H529" s="98">
        <f t="shared" si="58"/>
        <v>0</v>
      </c>
      <c r="I529" s="95"/>
      <c r="J529" s="95" t="s">
        <v>12</v>
      </c>
      <c r="K529" s="100"/>
      <c r="L529" s="100"/>
      <c r="M529" s="98">
        <f>+$Z$1*G529/$W$1</f>
        <v>0</v>
      </c>
      <c r="N529" s="98">
        <f>M529*$X$1/$Z$1</f>
        <v>0</v>
      </c>
      <c r="O529" s="98">
        <f t="shared" si="67"/>
        <v>0</v>
      </c>
      <c r="P529" s="101">
        <f t="shared" si="66"/>
        <v>0</v>
      </c>
      <c r="Q529" s="101"/>
      <c r="R529" s="98">
        <f t="shared" si="62"/>
        <v>0</v>
      </c>
      <c r="S529" s="98">
        <f t="shared" si="59"/>
        <v>0</v>
      </c>
      <c r="T529" s="98">
        <f t="shared" si="60"/>
        <v>0</v>
      </c>
      <c r="U529" s="101"/>
      <c r="V529" s="101"/>
      <c r="W529" s="98">
        <f t="shared" si="63"/>
        <v>0</v>
      </c>
      <c r="X529" s="98">
        <f t="shared" si="64"/>
        <v>0</v>
      </c>
      <c r="Y529" s="98">
        <f t="shared" si="65"/>
        <v>0</v>
      </c>
      <c r="Z529" s="98"/>
    </row>
    <row r="530" spans="1:28" ht="15">
      <c r="A530" s="94" t="str">
        <f t="shared" si="61"/>
        <v>Individuals &amp; HUF</v>
      </c>
      <c r="B530" s="95"/>
      <c r="C530" s="95"/>
      <c r="D530" s="95"/>
      <c r="E530" s="96"/>
      <c r="F530" s="96"/>
      <c r="G530" s="97"/>
      <c r="H530" s="98">
        <f t="shared" si="58"/>
        <v>0</v>
      </c>
      <c r="I530" s="95"/>
      <c r="J530" s="95" t="s">
        <v>101</v>
      </c>
      <c r="K530" s="100"/>
      <c r="L530" s="100"/>
      <c r="M530" s="98">
        <f>+$V$1*G530/$S$1</f>
        <v>0</v>
      </c>
      <c r="N530" s="98">
        <f>M530*$T$1/$V$1</f>
        <v>0</v>
      </c>
      <c r="O530" s="98">
        <f t="shared" si="67"/>
        <v>0</v>
      </c>
      <c r="P530" s="101">
        <f t="shared" si="66"/>
        <v>0</v>
      </c>
      <c r="Q530" s="101"/>
      <c r="R530" s="98">
        <f t="shared" si="62"/>
        <v>0</v>
      </c>
      <c r="S530" s="98">
        <f t="shared" si="59"/>
        <v>0</v>
      </c>
      <c r="T530" s="98">
        <f t="shared" si="60"/>
        <v>0</v>
      </c>
      <c r="U530" s="101"/>
      <c r="V530" s="101"/>
      <c r="W530" s="98">
        <f t="shared" si="63"/>
        <v>0</v>
      </c>
      <c r="X530" s="98">
        <f t="shared" si="64"/>
        <v>0</v>
      </c>
      <c r="Y530" s="98">
        <f t="shared" si="65"/>
        <v>0</v>
      </c>
      <c r="Z530" s="98"/>
      <c r="AB530" s="102"/>
    </row>
    <row r="531" spans="1:26" ht="15">
      <c r="A531" s="94" t="str">
        <f t="shared" si="61"/>
        <v>Others</v>
      </c>
      <c r="B531" s="95"/>
      <c r="C531" s="95"/>
      <c r="D531" s="95"/>
      <c r="E531" s="96"/>
      <c r="F531" s="96"/>
      <c r="G531" s="97"/>
      <c r="H531" s="98">
        <f t="shared" si="58"/>
        <v>0</v>
      </c>
      <c r="I531" s="95"/>
      <c r="J531" s="95" t="s">
        <v>12</v>
      </c>
      <c r="K531" s="100"/>
      <c r="L531" s="100"/>
      <c r="M531" s="98">
        <f>+$Z$1*G531/$W$1</f>
        <v>0</v>
      </c>
      <c r="N531" s="98">
        <f>M531*$X$1/$Z$1</f>
        <v>0</v>
      </c>
      <c r="O531" s="98">
        <f t="shared" si="67"/>
        <v>0</v>
      </c>
      <c r="P531" s="101">
        <f t="shared" si="66"/>
        <v>0</v>
      </c>
      <c r="Q531" s="101"/>
      <c r="R531" s="98">
        <f t="shared" si="62"/>
        <v>0</v>
      </c>
      <c r="S531" s="98">
        <f t="shared" si="59"/>
        <v>0</v>
      </c>
      <c r="T531" s="98">
        <f t="shared" si="60"/>
        <v>0</v>
      </c>
      <c r="U531" s="101"/>
      <c r="V531" s="101"/>
      <c r="W531" s="98">
        <f t="shared" si="63"/>
        <v>0</v>
      </c>
      <c r="X531" s="98">
        <f t="shared" si="64"/>
        <v>0</v>
      </c>
      <c r="Y531" s="98">
        <f t="shared" si="65"/>
        <v>0</v>
      </c>
      <c r="Z531" s="98"/>
    </row>
    <row r="532" spans="1:28" ht="15">
      <c r="A532" s="94" t="str">
        <f t="shared" si="61"/>
        <v>Individuals &amp; HUF</v>
      </c>
      <c r="B532" s="95"/>
      <c r="C532" s="95"/>
      <c r="D532" s="95"/>
      <c r="E532" s="96"/>
      <c r="F532" s="96"/>
      <c r="G532" s="97"/>
      <c r="H532" s="98">
        <f aca="true" t="shared" si="68" ref="H532:H595">+G532</f>
        <v>0</v>
      </c>
      <c r="I532" s="95"/>
      <c r="J532" s="95" t="s">
        <v>101</v>
      </c>
      <c r="K532" s="100"/>
      <c r="L532" s="100"/>
      <c r="M532" s="98">
        <f>+$V$1*G532/$S$1</f>
        <v>0</v>
      </c>
      <c r="N532" s="98">
        <f>M532*$T$1/$V$1</f>
        <v>0</v>
      </c>
      <c r="O532" s="98">
        <f t="shared" si="67"/>
        <v>0</v>
      </c>
      <c r="P532" s="101">
        <f t="shared" si="66"/>
        <v>0</v>
      </c>
      <c r="Q532" s="101"/>
      <c r="R532" s="98">
        <f t="shared" si="62"/>
        <v>0</v>
      </c>
      <c r="S532" s="98">
        <f aca="true" t="shared" si="69" ref="S532:S595">R532*$T$1/$V$1</f>
        <v>0</v>
      </c>
      <c r="T532" s="98">
        <f aca="true" t="shared" si="70" ref="T532:T595">+R532-S532</f>
        <v>0</v>
      </c>
      <c r="U532" s="101"/>
      <c r="V532" s="101"/>
      <c r="W532" s="98">
        <f t="shared" si="63"/>
        <v>0</v>
      </c>
      <c r="X532" s="98">
        <f t="shared" si="64"/>
        <v>0</v>
      </c>
      <c r="Y532" s="98">
        <f t="shared" si="65"/>
        <v>0</v>
      </c>
      <c r="Z532" s="98"/>
      <c r="AB532" s="102"/>
    </row>
    <row r="533" spans="1:26" ht="15">
      <c r="A533" s="94" t="str">
        <f aca="true" t="shared" si="71" ref="A533:A596">+TRIM(B533)&amp;TRIM(D533)&amp;TRIM(J533)</f>
        <v>Others</v>
      </c>
      <c r="B533" s="95"/>
      <c r="C533" s="95"/>
      <c r="D533" s="95"/>
      <c r="E533" s="96"/>
      <c r="F533" s="96"/>
      <c r="G533" s="97"/>
      <c r="H533" s="98">
        <f t="shared" si="68"/>
        <v>0</v>
      </c>
      <c r="I533" s="95"/>
      <c r="J533" s="95" t="s">
        <v>12</v>
      </c>
      <c r="K533" s="100"/>
      <c r="L533" s="100"/>
      <c r="M533" s="98">
        <f>+$Z$1*G533/$W$1</f>
        <v>0</v>
      </c>
      <c r="N533" s="98">
        <f>M533*$X$1/$Z$1</f>
        <v>0</v>
      </c>
      <c r="O533" s="98">
        <f t="shared" si="67"/>
        <v>0</v>
      </c>
      <c r="P533" s="101">
        <f t="shared" si="66"/>
        <v>0</v>
      </c>
      <c r="Q533" s="101"/>
      <c r="R533" s="98">
        <f aca="true" t="shared" si="72" ref="R533:R596">+$V$1*G533/$S$1</f>
        <v>0</v>
      </c>
      <c r="S533" s="98">
        <f t="shared" si="69"/>
        <v>0</v>
      </c>
      <c r="T533" s="98">
        <f t="shared" si="70"/>
        <v>0</v>
      </c>
      <c r="U533" s="101"/>
      <c r="V533" s="101"/>
      <c r="W533" s="98">
        <f aca="true" t="shared" si="73" ref="W533:W596">+$Z$1*G533/$W$1</f>
        <v>0</v>
      </c>
      <c r="X533" s="98">
        <f aca="true" t="shared" si="74" ref="X533:X596">W533*$X$1/$Z$1</f>
        <v>0</v>
      </c>
      <c r="Y533" s="98">
        <f aca="true" t="shared" si="75" ref="Y533:Y596">+W533-X533</f>
        <v>0</v>
      </c>
      <c r="Z533" s="98"/>
    </row>
    <row r="534" spans="1:28" ht="15">
      <c r="A534" s="94" t="str">
        <f t="shared" si="71"/>
        <v>Individuals &amp; HUF</v>
      </c>
      <c r="B534" s="95"/>
      <c r="C534" s="95"/>
      <c r="D534" s="95"/>
      <c r="E534" s="96"/>
      <c r="F534" s="96"/>
      <c r="G534" s="97"/>
      <c r="H534" s="98">
        <f t="shared" si="68"/>
        <v>0</v>
      </c>
      <c r="I534" s="95"/>
      <c r="J534" s="95" t="s">
        <v>101</v>
      </c>
      <c r="K534" s="100"/>
      <c r="L534" s="100"/>
      <c r="M534" s="98">
        <f>+$V$1*G534/$S$1</f>
        <v>0</v>
      </c>
      <c r="N534" s="98">
        <f>M534*$T$1/$V$1</f>
        <v>0</v>
      </c>
      <c r="O534" s="98">
        <f t="shared" si="67"/>
        <v>0</v>
      </c>
      <c r="P534" s="101">
        <f t="shared" si="66"/>
        <v>0</v>
      </c>
      <c r="Q534" s="101"/>
      <c r="R534" s="98">
        <f t="shared" si="72"/>
        <v>0</v>
      </c>
      <c r="S534" s="98">
        <f t="shared" si="69"/>
        <v>0</v>
      </c>
      <c r="T534" s="98">
        <f t="shared" si="70"/>
        <v>0</v>
      </c>
      <c r="U534" s="101"/>
      <c r="V534" s="101"/>
      <c r="W534" s="98">
        <f t="shared" si="73"/>
        <v>0</v>
      </c>
      <c r="X534" s="98">
        <f t="shared" si="74"/>
        <v>0</v>
      </c>
      <c r="Y534" s="98">
        <f t="shared" si="75"/>
        <v>0</v>
      </c>
      <c r="Z534" s="98"/>
      <c r="AB534" s="102"/>
    </row>
    <row r="535" spans="1:26" ht="15">
      <c r="A535" s="94" t="str">
        <f t="shared" si="71"/>
        <v>Individuals &amp; HUF</v>
      </c>
      <c r="B535" s="95"/>
      <c r="C535" s="95"/>
      <c r="D535" s="95"/>
      <c r="E535" s="96"/>
      <c r="F535" s="96"/>
      <c r="G535" s="97"/>
      <c r="H535" s="98">
        <f t="shared" si="68"/>
        <v>0</v>
      </c>
      <c r="I535" s="95"/>
      <c r="J535" s="95" t="s">
        <v>101</v>
      </c>
      <c r="K535" s="100"/>
      <c r="L535" s="100"/>
      <c r="M535" s="98">
        <f>+$V$1*G535/$S$1</f>
        <v>0</v>
      </c>
      <c r="N535" s="98">
        <f>M535*$T$1/$V$1</f>
        <v>0</v>
      </c>
      <c r="O535" s="98">
        <f t="shared" si="67"/>
        <v>0</v>
      </c>
      <c r="P535" s="101">
        <f t="shared" si="66"/>
        <v>0</v>
      </c>
      <c r="Q535" s="101"/>
      <c r="R535" s="98">
        <f t="shared" si="72"/>
        <v>0</v>
      </c>
      <c r="S535" s="98">
        <f t="shared" si="69"/>
        <v>0</v>
      </c>
      <c r="T535" s="98">
        <f t="shared" si="70"/>
        <v>0</v>
      </c>
      <c r="U535" s="101"/>
      <c r="V535" s="101"/>
      <c r="W535" s="98">
        <f t="shared" si="73"/>
        <v>0</v>
      </c>
      <c r="X535" s="98">
        <f t="shared" si="74"/>
        <v>0</v>
      </c>
      <c r="Y535" s="98">
        <f t="shared" si="75"/>
        <v>0</v>
      </c>
      <c r="Z535" s="98"/>
    </row>
    <row r="536" spans="1:26" ht="15">
      <c r="A536" s="94" t="str">
        <f t="shared" si="71"/>
        <v>Others</v>
      </c>
      <c r="B536" s="95"/>
      <c r="C536" s="95"/>
      <c r="D536" s="95"/>
      <c r="E536" s="96"/>
      <c r="F536" s="96"/>
      <c r="G536" s="97"/>
      <c r="H536" s="98">
        <f t="shared" si="68"/>
        <v>0</v>
      </c>
      <c r="I536" s="95"/>
      <c r="J536" s="95" t="s">
        <v>12</v>
      </c>
      <c r="K536" s="100"/>
      <c r="L536" s="100"/>
      <c r="M536" s="98">
        <f>+$Z$1*G536/$W$1</f>
        <v>0</v>
      </c>
      <c r="N536" s="98">
        <f>M536*$X$1/$Z$1</f>
        <v>0</v>
      </c>
      <c r="O536" s="98">
        <f t="shared" si="67"/>
        <v>0</v>
      </c>
      <c r="P536" s="101">
        <f t="shared" si="66"/>
        <v>0</v>
      </c>
      <c r="Q536" s="101"/>
      <c r="R536" s="98">
        <f t="shared" si="72"/>
        <v>0</v>
      </c>
      <c r="S536" s="98">
        <f t="shared" si="69"/>
        <v>0</v>
      </c>
      <c r="T536" s="98">
        <f t="shared" si="70"/>
        <v>0</v>
      </c>
      <c r="U536" s="101"/>
      <c r="V536" s="101"/>
      <c r="W536" s="98">
        <f t="shared" si="73"/>
        <v>0</v>
      </c>
      <c r="X536" s="98">
        <f t="shared" si="74"/>
        <v>0</v>
      </c>
      <c r="Y536" s="98">
        <f t="shared" si="75"/>
        <v>0</v>
      </c>
      <c r="Z536" s="98"/>
    </row>
    <row r="537" spans="1:26" ht="15">
      <c r="A537" s="94" t="str">
        <f t="shared" si="71"/>
        <v>Others</v>
      </c>
      <c r="B537" s="95"/>
      <c r="C537" s="95"/>
      <c r="D537" s="95"/>
      <c r="E537" s="96"/>
      <c r="F537" s="96"/>
      <c r="G537" s="97"/>
      <c r="H537" s="98">
        <f t="shared" si="68"/>
        <v>0</v>
      </c>
      <c r="I537" s="95"/>
      <c r="J537" s="95" t="s">
        <v>12</v>
      </c>
      <c r="K537" s="100"/>
      <c r="L537" s="100"/>
      <c r="M537" s="98">
        <f>+$Z$1*G537/$W$1</f>
        <v>0</v>
      </c>
      <c r="N537" s="98">
        <f>M537*$X$1/$Z$1</f>
        <v>0</v>
      </c>
      <c r="O537" s="98">
        <f t="shared" si="67"/>
        <v>0</v>
      </c>
      <c r="P537" s="101">
        <f t="shared" si="66"/>
        <v>0</v>
      </c>
      <c r="Q537" s="101"/>
      <c r="R537" s="98">
        <f t="shared" si="72"/>
        <v>0</v>
      </c>
      <c r="S537" s="98">
        <f t="shared" si="69"/>
        <v>0</v>
      </c>
      <c r="T537" s="98">
        <f t="shared" si="70"/>
        <v>0</v>
      </c>
      <c r="U537" s="101"/>
      <c r="V537" s="101"/>
      <c r="W537" s="98">
        <f t="shared" si="73"/>
        <v>0</v>
      </c>
      <c r="X537" s="98">
        <f t="shared" si="74"/>
        <v>0</v>
      </c>
      <c r="Y537" s="98">
        <f t="shared" si="75"/>
        <v>0</v>
      </c>
      <c r="Z537" s="98"/>
    </row>
    <row r="538" spans="1:28" ht="15">
      <c r="A538" s="94" t="str">
        <f t="shared" si="71"/>
        <v>Individuals &amp; HUF</v>
      </c>
      <c r="B538" s="95"/>
      <c r="C538" s="95"/>
      <c r="D538" s="95"/>
      <c r="E538" s="96"/>
      <c r="F538" s="96"/>
      <c r="G538" s="97"/>
      <c r="H538" s="98">
        <f t="shared" si="68"/>
        <v>0</v>
      </c>
      <c r="I538" s="95"/>
      <c r="J538" s="95" t="s">
        <v>101</v>
      </c>
      <c r="K538" s="100"/>
      <c r="L538" s="100"/>
      <c r="M538" s="98">
        <f>+$V$1*G538/$S$1</f>
        <v>0</v>
      </c>
      <c r="N538" s="98">
        <f>M538*$T$1/$V$1</f>
        <v>0</v>
      </c>
      <c r="O538" s="98">
        <f t="shared" si="67"/>
        <v>0</v>
      </c>
      <c r="P538" s="101">
        <f t="shared" si="66"/>
        <v>0</v>
      </c>
      <c r="Q538" s="101"/>
      <c r="R538" s="98">
        <f t="shared" si="72"/>
        <v>0</v>
      </c>
      <c r="S538" s="98">
        <f t="shared" si="69"/>
        <v>0</v>
      </c>
      <c r="T538" s="98">
        <f t="shared" si="70"/>
        <v>0</v>
      </c>
      <c r="U538" s="101"/>
      <c r="V538" s="101"/>
      <c r="W538" s="98">
        <f t="shared" si="73"/>
        <v>0</v>
      </c>
      <c r="X538" s="98">
        <f t="shared" si="74"/>
        <v>0</v>
      </c>
      <c r="Y538" s="98">
        <f t="shared" si="75"/>
        <v>0</v>
      </c>
      <c r="Z538" s="98"/>
      <c r="AB538" s="102"/>
    </row>
    <row r="539" spans="1:26" ht="15">
      <c r="A539" s="94" t="str">
        <f t="shared" si="71"/>
        <v>Individuals &amp; HUF</v>
      </c>
      <c r="B539" s="95"/>
      <c r="C539" s="95"/>
      <c r="D539" s="95"/>
      <c r="E539" s="96"/>
      <c r="F539" s="96"/>
      <c r="G539" s="97"/>
      <c r="H539" s="98">
        <f t="shared" si="68"/>
        <v>0</v>
      </c>
      <c r="I539" s="95"/>
      <c r="J539" s="95" t="s">
        <v>101</v>
      </c>
      <c r="K539" s="100"/>
      <c r="L539" s="100"/>
      <c r="M539" s="98">
        <f>+$V$1*G539/$S$1</f>
        <v>0</v>
      </c>
      <c r="N539" s="98">
        <f>M539*$T$1/$V$1</f>
        <v>0</v>
      </c>
      <c r="O539" s="98">
        <f t="shared" si="67"/>
        <v>0</v>
      </c>
      <c r="P539" s="101">
        <f t="shared" si="66"/>
        <v>0</v>
      </c>
      <c r="Q539" s="101"/>
      <c r="R539" s="98">
        <f t="shared" si="72"/>
        <v>0</v>
      </c>
      <c r="S539" s="98">
        <f t="shared" si="69"/>
        <v>0</v>
      </c>
      <c r="T539" s="98">
        <f t="shared" si="70"/>
        <v>0</v>
      </c>
      <c r="U539" s="101"/>
      <c r="V539" s="101"/>
      <c r="W539" s="98">
        <f t="shared" si="73"/>
        <v>0</v>
      </c>
      <c r="X539" s="98">
        <f t="shared" si="74"/>
        <v>0</v>
      </c>
      <c r="Y539" s="98">
        <f t="shared" si="75"/>
        <v>0</v>
      </c>
      <c r="Z539" s="98"/>
    </row>
    <row r="540" spans="1:26" ht="15">
      <c r="A540" s="94" t="str">
        <f t="shared" si="71"/>
        <v>Others</v>
      </c>
      <c r="B540" s="95"/>
      <c r="C540" s="95"/>
      <c r="D540" s="95"/>
      <c r="E540" s="96"/>
      <c r="F540" s="96"/>
      <c r="G540" s="97"/>
      <c r="H540" s="98">
        <f t="shared" si="68"/>
        <v>0</v>
      </c>
      <c r="I540" s="95"/>
      <c r="J540" s="95" t="s">
        <v>12</v>
      </c>
      <c r="K540" s="100"/>
      <c r="L540" s="100"/>
      <c r="M540" s="98">
        <f>+$Z$1*G540/$W$1</f>
        <v>0</v>
      </c>
      <c r="N540" s="98">
        <f>M540*$X$1/$Z$1</f>
        <v>0</v>
      </c>
      <c r="O540" s="98">
        <f t="shared" si="67"/>
        <v>0</v>
      </c>
      <c r="P540" s="101">
        <f t="shared" si="66"/>
        <v>0</v>
      </c>
      <c r="Q540" s="101"/>
      <c r="R540" s="98">
        <f t="shared" si="72"/>
        <v>0</v>
      </c>
      <c r="S540" s="98">
        <f t="shared" si="69"/>
        <v>0</v>
      </c>
      <c r="T540" s="98">
        <f t="shared" si="70"/>
        <v>0</v>
      </c>
      <c r="U540" s="101"/>
      <c r="V540" s="101"/>
      <c r="W540" s="98">
        <f t="shared" si="73"/>
        <v>0</v>
      </c>
      <c r="X540" s="98">
        <f t="shared" si="74"/>
        <v>0</v>
      </c>
      <c r="Y540" s="98">
        <f t="shared" si="75"/>
        <v>0</v>
      </c>
      <c r="Z540" s="98"/>
    </row>
    <row r="541" spans="1:26" ht="15">
      <c r="A541" s="94" t="str">
        <f t="shared" si="71"/>
        <v>Others</v>
      </c>
      <c r="B541" s="95"/>
      <c r="C541" s="95"/>
      <c r="D541" s="95"/>
      <c r="E541" s="96"/>
      <c r="F541" s="96"/>
      <c r="G541" s="97"/>
      <c r="H541" s="98">
        <f t="shared" si="68"/>
        <v>0</v>
      </c>
      <c r="I541" s="95"/>
      <c r="J541" s="95" t="s">
        <v>12</v>
      </c>
      <c r="K541" s="100"/>
      <c r="L541" s="100"/>
      <c r="M541" s="98">
        <f>+$Z$1*G541/$W$1</f>
        <v>0</v>
      </c>
      <c r="N541" s="98">
        <f>M541*$X$1/$Z$1</f>
        <v>0</v>
      </c>
      <c r="O541" s="98">
        <f t="shared" si="67"/>
        <v>0</v>
      </c>
      <c r="P541" s="101">
        <f t="shared" si="66"/>
        <v>0</v>
      </c>
      <c r="Q541" s="101"/>
      <c r="R541" s="98">
        <f t="shared" si="72"/>
        <v>0</v>
      </c>
      <c r="S541" s="98">
        <f t="shared" si="69"/>
        <v>0</v>
      </c>
      <c r="T541" s="98">
        <f t="shared" si="70"/>
        <v>0</v>
      </c>
      <c r="U541" s="101"/>
      <c r="V541" s="101"/>
      <c r="W541" s="98">
        <f t="shared" si="73"/>
        <v>0</v>
      </c>
      <c r="X541" s="98">
        <f t="shared" si="74"/>
        <v>0</v>
      </c>
      <c r="Y541" s="98">
        <f t="shared" si="75"/>
        <v>0</v>
      </c>
      <c r="Z541" s="98"/>
    </row>
    <row r="542" spans="1:28" ht="15">
      <c r="A542" s="94" t="str">
        <f t="shared" si="71"/>
        <v>Individuals &amp; HUF</v>
      </c>
      <c r="B542" s="95"/>
      <c r="C542" s="95"/>
      <c r="D542" s="95"/>
      <c r="E542" s="96"/>
      <c r="F542" s="96"/>
      <c r="G542" s="97"/>
      <c r="H542" s="98">
        <f t="shared" si="68"/>
        <v>0</v>
      </c>
      <c r="I542" s="95"/>
      <c r="J542" s="95" t="s">
        <v>101</v>
      </c>
      <c r="K542" s="100"/>
      <c r="L542" s="100"/>
      <c r="M542" s="98">
        <f>+$V$1*G542/$S$1</f>
        <v>0</v>
      </c>
      <c r="N542" s="98">
        <f>M542*$T$1/$V$1</f>
        <v>0</v>
      </c>
      <c r="O542" s="98">
        <f t="shared" si="67"/>
        <v>0</v>
      </c>
      <c r="P542" s="101">
        <f t="shared" si="66"/>
        <v>0</v>
      </c>
      <c r="Q542" s="101"/>
      <c r="R542" s="98">
        <f t="shared" si="72"/>
        <v>0</v>
      </c>
      <c r="S542" s="98">
        <f t="shared" si="69"/>
        <v>0</v>
      </c>
      <c r="T542" s="98">
        <f t="shared" si="70"/>
        <v>0</v>
      </c>
      <c r="U542" s="101"/>
      <c r="V542" s="101"/>
      <c r="W542" s="98">
        <f t="shared" si="73"/>
        <v>0</v>
      </c>
      <c r="X542" s="98">
        <f t="shared" si="74"/>
        <v>0</v>
      </c>
      <c r="Y542" s="98">
        <f t="shared" si="75"/>
        <v>0</v>
      </c>
      <c r="Z542" s="98"/>
      <c r="AB542" s="102"/>
    </row>
    <row r="543" spans="1:26" ht="15">
      <c r="A543" s="94" t="str">
        <f t="shared" si="71"/>
        <v>Others</v>
      </c>
      <c r="B543" s="95"/>
      <c r="C543" s="95"/>
      <c r="D543" s="95"/>
      <c r="E543" s="96"/>
      <c r="F543" s="96"/>
      <c r="G543" s="97"/>
      <c r="H543" s="98">
        <f t="shared" si="68"/>
        <v>0</v>
      </c>
      <c r="I543" s="95"/>
      <c r="J543" s="95" t="s">
        <v>12</v>
      </c>
      <c r="K543" s="100"/>
      <c r="L543" s="100"/>
      <c r="M543" s="98">
        <f>+$Z$1*G543/$W$1</f>
        <v>0</v>
      </c>
      <c r="N543" s="98">
        <f>M543*$X$1/$Z$1</f>
        <v>0</v>
      </c>
      <c r="O543" s="98">
        <f t="shared" si="67"/>
        <v>0</v>
      </c>
      <c r="P543" s="101">
        <f t="shared" si="66"/>
        <v>0</v>
      </c>
      <c r="Q543" s="101"/>
      <c r="R543" s="98">
        <f t="shared" si="72"/>
        <v>0</v>
      </c>
      <c r="S543" s="98">
        <f t="shared" si="69"/>
        <v>0</v>
      </c>
      <c r="T543" s="98">
        <f t="shared" si="70"/>
        <v>0</v>
      </c>
      <c r="U543" s="101"/>
      <c r="V543" s="101"/>
      <c r="W543" s="98">
        <f t="shared" si="73"/>
        <v>0</v>
      </c>
      <c r="X543" s="98">
        <f t="shared" si="74"/>
        <v>0</v>
      </c>
      <c r="Y543" s="98">
        <f t="shared" si="75"/>
        <v>0</v>
      </c>
      <c r="Z543" s="98"/>
    </row>
    <row r="544" spans="1:28" ht="15">
      <c r="A544" s="94" t="str">
        <f t="shared" si="71"/>
        <v>Individuals &amp; HUF</v>
      </c>
      <c r="B544" s="95"/>
      <c r="C544" s="95"/>
      <c r="D544" s="95"/>
      <c r="E544" s="96"/>
      <c r="F544" s="96"/>
      <c r="G544" s="97"/>
      <c r="H544" s="98">
        <f t="shared" si="68"/>
        <v>0</v>
      </c>
      <c r="I544" s="95"/>
      <c r="J544" s="95" t="s">
        <v>101</v>
      </c>
      <c r="K544" s="100"/>
      <c r="L544" s="100"/>
      <c r="M544" s="98">
        <f>+$V$1*G544/$S$1</f>
        <v>0</v>
      </c>
      <c r="N544" s="98">
        <f>M544*$T$1/$V$1</f>
        <v>0</v>
      </c>
      <c r="O544" s="98">
        <f t="shared" si="67"/>
        <v>0</v>
      </c>
      <c r="P544" s="101">
        <f t="shared" si="66"/>
        <v>0</v>
      </c>
      <c r="Q544" s="101"/>
      <c r="R544" s="98">
        <f t="shared" si="72"/>
        <v>0</v>
      </c>
      <c r="S544" s="98">
        <f t="shared" si="69"/>
        <v>0</v>
      </c>
      <c r="T544" s="98">
        <f t="shared" si="70"/>
        <v>0</v>
      </c>
      <c r="U544" s="101"/>
      <c r="V544" s="101"/>
      <c r="W544" s="98">
        <f t="shared" si="73"/>
        <v>0</v>
      </c>
      <c r="X544" s="98">
        <f t="shared" si="74"/>
        <v>0</v>
      </c>
      <c r="Y544" s="98">
        <f t="shared" si="75"/>
        <v>0</v>
      </c>
      <c r="Z544" s="98"/>
      <c r="AB544" s="102"/>
    </row>
    <row r="545" spans="1:26" ht="15">
      <c r="A545" s="94" t="str">
        <f t="shared" si="71"/>
        <v>Others</v>
      </c>
      <c r="B545" s="95"/>
      <c r="C545" s="95"/>
      <c r="D545" s="95"/>
      <c r="E545" s="96"/>
      <c r="F545" s="96"/>
      <c r="G545" s="97"/>
      <c r="H545" s="98">
        <f t="shared" si="68"/>
        <v>0</v>
      </c>
      <c r="I545" s="95"/>
      <c r="J545" s="95" t="s">
        <v>12</v>
      </c>
      <c r="K545" s="100"/>
      <c r="L545" s="100"/>
      <c r="M545" s="98">
        <f>+$Z$1*G545/$W$1</f>
        <v>0</v>
      </c>
      <c r="N545" s="98">
        <f>M545*$X$1/$Z$1</f>
        <v>0</v>
      </c>
      <c r="O545" s="98">
        <f t="shared" si="67"/>
        <v>0</v>
      </c>
      <c r="P545" s="101">
        <f t="shared" si="66"/>
        <v>0</v>
      </c>
      <c r="Q545" s="101"/>
      <c r="R545" s="98">
        <f t="shared" si="72"/>
        <v>0</v>
      </c>
      <c r="S545" s="98">
        <f t="shared" si="69"/>
        <v>0</v>
      </c>
      <c r="T545" s="98">
        <f t="shared" si="70"/>
        <v>0</v>
      </c>
      <c r="U545" s="101"/>
      <c r="V545" s="101"/>
      <c r="W545" s="98">
        <f t="shared" si="73"/>
        <v>0</v>
      </c>
      <c r="X545" s="98">
        <f t="shared" si="74"/>
        <v>0</v>
      </c>
      <c r="Y545" s="98">
        <f t="shared" si="75"/>
        <v>0</v>
      </c>
      <c r="Z545" s="98"/>
    </row>
    <row r="546" spans="1:28" ht="15">
      <c r="A546" s="94" t="str">
        <f t="shared" si="71"/>
        <v>Individuals &amp; HUF</v>
      </c>
      <c r="B546" s="95"/>
      <c r="C546" s="95"/>
      <c r="D546" s="95"/>
      <c r="E546" s="96"/>
      <c r="F546" s="96"/>
      <c r="G546" s="97"/>
      <c r="H546" s="98">
        <f t="shared" si="68"/>
        <v>0</v>
      </c>
      <c r="I546" s="95"/>
      <c r="J546" s="95" t="s">
        <v>101</v>
      </c>
      <c r="K546" s="100"/>
      <c r="L546" s="100"/>
      <c r="M546" s="98">
        <f>+$V$1*G546/$S$1</f>
        <v>0</v>
      </c>
      <c r="N546" s="98">
        <f>M546*$T$1/$V$1</f>
        <v>0</v>
      </c>
      <c r="O546" s="98">
        <f t="shared" si="67"/>
        <v>0</v>
      </c>
      <c r="P546" s="101">
        <f t="shared" si="66"/>
        <v>0</v>
      </c>
      <c r="Q546" s="101"/>
      <c r="R546" s="98">
        <f t="shared" si="72"/>
        <v>0</v>
      </c>
      <c r="S546" s="98">
        <f t="shared" si="69"/>
        <v>0</v>
      </c>
      <c r="T546" s="98">
        <f t="shared" si="70"/>
        <v>0</v>
      </c>
      <c r="U546" s="101"/>
      <c r="V546" s="101"/>
      <c r="W546" s="98">
        <f t="shared" si="73"/>
        <v>0</v>
      </c>
      <c r="X546" s="98">
        <f t="shared" si="74"/>
        <v>0</v>
      </c>
      <c r="Y546" s="98">
        <f t="shared" si="75"/>
        <v>0</v>
      </c>
      <c r="Z546" s="98"/>
      <c r="AB546" s="102"/>
    </row>
    <row r="547" spans="1:26" ht="15">
      <c r="A547" s="94" t="str">
        <f t="shared" si="71"/>
        <v>Individuals &amp; HUF</v>
      </c>
      <c r="B547" s="95"/>
      <c r="C547" s="95"/>
      <c r="D547" s="95"/>
      <c r="E547" s="96"/>
      <c r="F547" s="96"/>
      <c r="G547" s="97"/>
      <c r="H547" s="98">
        <f t="shared" si="68"/>
        <v>0</v>
      </c>
      <c r="I547" s="95"/>
      <c r="J547" s="95" t="s">
        <v>101</v>
      </c>
      <c r="K547" s="100"/>
      <c r="L547" s="100"/>
      <c r="M547" s="98">
        <f>+$V$1*G547/$S$1</f>
        <v>0</v>
      </c>
      <c r="N547" s="98">
        <f>M547*$T$1/$V$1</f>
        <v>0</v>
      </c>
      <c r="O547" s="98">
        <f t="shared" si="67"/>
        <v>0</v>
      </c>
      <c r="P547" s="101">
        <f t="shared" si="66"/>
        <v>0</v>
      </c>
      <c r="Q547" s="101"/>
      <c r="R547" s="98">
        <f t="shared" si="72"/>
        <v>0</v>
      </c>
      <c r="S547" s="98">
        <f t="shared" si="69"/>
        <v>0</v>
      </c>
      <c r="T547" s="98">
        <f t="shared" si="70"/>
        <v>0</v>
      </c>
      <c r="U547" s="101"/>
      <c r="V547" s="101"/>
      <c r="W547" s="98">
        <f t="shared" si="73"/>
        <v>0</v>
      </c>
      <c r="X547" s="98">
        <f t="shared" si="74"/>
        <v>0</v>
      </c>
      <c r="Y547" s="98">
        <f t="shared" si="75"/>
        <v>0</v>
      </c>
      <c r="Z547" s="98"/>
    </row>
    <row r="548" spans="1:26" ht="15">
      <c r="A548" s="94" t="str">
        <f t="shared" si="71"/>
        <v>Others</v>
      </c>
      <c r="B548" s="95"/>
      <c r="C548" s="95"/>
      <c r="D548" s="95"/>
      <c r="E548" s="96"/>
      <c r="F548" s="96"/>
      <c r="G548" s="97"/>
      <c r="H548" s="98">
        <f t="shared" si="68"/>
        <v>0</v>
      </c>
      <c r="I548" s="95"/>
      <c r="J548" s="95" t="s">
        <v>12</v>
      </c>
      <c r="K548" s="100"/>
      <c r="L548" s="100"/>
      <c r="M548" s="98">
        <f>+$Z$1*G548/$W$1</f>
        <v>0</v>
      </c>
      <c r="N548" s="98">
        <f>M548*$X$1/$Z$1</f>
        <v>0</v>
      </c>
      <c r="O548" s="98">
        <f t="shared" si="67"/>
        <v>0</v>
      </c>
      <c r="P548" s="101">
        <f t="shared" si="66"/>
        <v>0</v>
      </c>
      <c r="Q548" s="101"/>
      <c r="R548" s="98">
        <f t="shared" si="72"/>
        <v>0</v>
      </c>
      <c r="S548" s="98">
        <f t="shared" si="69"/>
        <v>0</v>
      </c>
      <c r="T548" s="98">
        <f t="shared" si="70"/>
        <v>0</v>
      </c>
      <c r="U548" s="101"/>
      <c r="V548" s="101"/>
      <c r="W548" s="98">
        <f t="shared" si="73"/>
        <v>0</v>
      </c>
      <c r="X548" s="98">
        <f t="shared" si="74"/>
        <v>0</v>
      </c>
      <c r="Y548" s="98">
        <f t="shared" si="75"/>
        <v>0</v>
      </c>
      <c r="Z548" s="98"/>
    </row>
    <row r="549" spans="1:26" ht="15">
      <c r="A549" s="94" t="str">
        <f t="shared" si="71"/>
        <v>Others</v>
      </c>
      <c r="B549" s="95"/>
      <c r="C549" s="95"/>
      <c r="D549" s="95"/>
      <c r="E549" s="96"/>
      <c r="F549" s="96"/>
      <c r="G549" s="97"/>
      <c r="H549" s="98">
        <f t="shared" si="68"/>
        <v>0</v>
      </c>
      <c r="I549" s="95"/>
      <c r="J549" s="95" t="s">
        <v>12</v>
      </c>
      <c r="K549" s="100"/>
      <c r="L549" s="100"/>
      <c r="M549" s="98">
        <f>+$Z$1*G549/$W$1</f>
        <v>0</v>
      </c>
      <c r="N549" s="98">
        <f>M549*$X$1/$Z$1</f>
        <v>0</v>
      </c>
      <c r="O549" s="98">
        <f t="shared" si="67"/>
        <v>0</v>
      </c>
      <c r="P549" s="101">
        <f t="shared" si="66"/>
        <v>0</v>
      </c>
      <c r="Q549" s="101"/>
      <c r="R549" s="98">
        <f t="shared" si="72"/>
        <v>0</v>
      </c>
      <c r="S549" s="98">
        <f t="shared" si="69"/>
        <v>0</v>
      </c>
      <c r="T549" s="98">
        <f t="shared" si="70"/>
        <v>0</v>
      </c>
      <c r="U549" s="101"/>
      <c r="V549" s="101"/>
      <c r="W549" s="98">
        <f t="shared" si="73"/>
        <v>0</v>
      </c>
      <c r="X549" s="98">
        <f t="shared" si="74"/>
        <v>0</v>
      </c>
      <c r="Y549" s="98">
        <f t="shared" si="75"/>
        <v>0</v>
      </c>
      <c r="Z549" s="98"/>
    </row>
    <row r="550" spans="1:28" ht="15">
      <c r="A550" s="94" t="str">
        <f t="shared" si="71"/>
        <v>Individuals &amp; HUF</v>
      </c>
      <c r="B550" s="95"/>
      <c r="C550" s="95"/>
      <c r="D550" s="95"/>
      <c r="E550" s="96"/>
      <c r="F550" s="96"/>
      <c r="G550" s="97"/>
      <c r="H550" s="98">
        <f t="shared" si="68"/>
        <v>0</v>
      </c>
      <c r="I550" s="95"/>
      <c r="J550" s="95" t="s">
        <v>101</v>
      </c>
      <c r="K550" s="100"/>
      <c r="L550" s="100"/>
      <c r="M550" s="98">
        <f>+$V$1*G550/$S$1</f>
        <v>0</v>
      </c>
      <c r="N550" s="98">
        <f>M550*$T$1/$V$1</f>
        <v>0</v>
      </c>
      <c r="O550" s="98">
        <f t="shared" si="67"/>
        <v>0</v>
      </c>
      <c r="P550" s="101">
        <f t="shared" si="66"/>
        <v>0</v>
      </c>
      <c r="Q550" s="101"/>
      <c r="R550" s="98">
        <f t="shared" si="72"/>
        <v>0</v>
      </c>
      <c r="S550" s="98">
        <f t="shared" si="69"/>
        <v>0</v>
      </c>
      <c r="T550" s="98">
        <f t="shared" si="70"/>
        <v>0</v>
      </c>
      <c r="U550" s="101"/>
      <c r="V550" s="101"/>
      <c r="W550" s="98">
        <f t="shared" si="73"/>
        <v>0</v>
      </c>
      <c r="X550" s="98">
        <f t="shared" si="74"/>
        <v>0</v>
      </c>
      <c r="Y550" s="98">
        <f t="shared" si="75"/>
        <v>0</v>
      </c>
      <c r="Z550" s="98"/>
      <c r="AB550" s="102"/>
    </row>
    <row r="551" spans="1:26" ht="15">
      <c r="A551" s="94" t="str">
        <f t="shared" si="71"/>
        <v>Others</v>
      </c>
      <c r="B551" s="95"/>
      <c r="C551" s="95"/>
      <c r="D551" s="95"/>
      <c r="E551" s="96"/>
      <c r="F551" s="96"/>
      <c r="G551" s="97"/>
      <c r="H551" s="98">
        <f t="shared" si="68"/>
        <v>0</v>
      </c>
      <c r="I551" s="95"/>
      <c r="J551" s="95" t="s">
        <v>12</v>
      </c>
      <c r="K551" s="100"/>
      <c r="L551" s="100"/>
      <c r="M551" s="98">
        <f>+$Z$1*G551/$W$1</f>
        <v>0</v>
      </c>
      <c r="N551" s="98">
        <f>M551*$X$1/$Z$1</f>
        <v>0</v>
      </c>
      <c r="O551" s="98">
        <f t="shared" si="67"/>
        <v>0</v>
      </c>
      <c r="P551" s="101">
        <f t="shared" si="66"/>
        <v>0</v>
      </c>
      <c r="Q551" s="101"/>
      <c r="R551" s="98">
        <f t="shared" si="72"/>
        <v>0</v>
      </c>
      <c r="S551" s="98">
        <f t="shared" si="69"/>
        <v>0</v>
      </c>
      <c r="T551" s="98">
        <f t="shared" si="70"/>
        <v>0</v>
      </c>
      <c r="U551" s="101"/>
      <c r="V551" s="101"/>
      <c r="W551" s="98">
        <f t="shared" si="73"/>
        <v>0</v>
      </c>
      <c r="X551" s="98">
        <f t="shared" si="74"/>
        <v>0</v>
      </c>
      <c r="Y551" s="98">
        <f t="shared" si="75"/>
        <v>0</v>
      </c>
      <c r="Z551" s="98"/>
    </row>
    <row r="552" spans="1:28" ht="15">
      <c r="A552" s="94" t="str">
        <f t="shared" si="71"/>
        <v>Individuals &amp; HUF</v>
      </c>
      <c r="B552" s="95"/>
      <c r="C552" s="95"/>
      <c r="D552" s="95"/>
      <c r="E552" s="96"/>
      <c r="F552" s="96"/>
      <c r="G552" s="97"/>
      <c r="H552" s="98">
        <f t="shared" si="68"/>
        <v>0</v>
      </c>
      <c r="I552" s="95"/>
      <c r="J552" s="95" t="s">
        <v>101</v>
      </c>
      <c r="K552" s="100"/>
      <c r="L552" s="100"/>
      <c r="M552" s="98">
        <f>+$V$1*G552/$S$1</f>
        <v>0</v>
      </c>
      <c r="N552" s="98">
        <f>M552*$T$1/$V$1</f>
        <v>0</v>
      </c>
      <c r="O552" s="98">
        <f t="shared" si="67"/>
        <v>0</v>
      </c>
      <c r="P552" s="101">
        <f t="shared" si="66"/>
        <v>0</v>
      </c>
      <c r="Q552" s="101"/>
      <c r="R552" s="98">
        <f t="shared" si="72"/>
        <v>0</v>
      </c>
      <c r="S552" s="98">
        <f t="shared" si="69"/>
        <v>0</v>
      </c>
      <c r="T552" s="98">
        <f t="shared" si="70"/>
        <v>0</v>
      </c>
      <c r="U552" s="101"/>
      <c r="V552" s="101"/>
      <c r="W552" s="98">
        <f t="shared" si="73"/>
        <v>0</v>
      </c>
      <c r="X552" s="98">
        <f t="shared" si="74"/>
        <v>0</v>
      </c>
      <c r="Y552" s="98">
        <f t="shared" si="75"/>
        <v>0</v>
      </c>
      <c r="Z552" s="98"/>
      <c r="AB552" s="102"/>
    </row>
    <row r="553" spans="1:26" ht="15">
      <c r="A553" s="94" t="str">
        <f t="shared" si="71"/>
        <v>Others</v>
      </c>
      <c r="B553" s="95"/>
      <c r="C553" s="95"/>
      <c r="D553" s="95"/>
      <c r="E553" s="96"/>
      <c r="F553" s="96"/>
      <c r="G553" s="97"/>
      <c r="H553" s="98">
        <f t="shared" si="68"/>
        <v>0</v>
      </c>
      <c r="I553" s="95"/>
      <c r="J553" s="95" t="s">
        <v>12</v>
      </c>
      <c r="K553" s="100"/>
      <c r="L553" s="100"/>
      <c r="M553" s="98">
        <f>+$Z$1*G553/$W$1</f>
        <v>0</v>
      </c>
      <c r="N553" s="98">
        <f>M553*$X$1/$Z$1</f>
        <v>0</v>
      </c>
      <c r="O553" s="98">
        <f t="shared" si="67"/>
        <v>0</v>
      </c>
      <c r="P553" s="101">
        <f t="shared" si="66"/>
        <v>0</v>
      </c>
      <c r="Q553" s="101"/>
      <c r="R553" s="98">
        <f t="shared" si="72"/>
        <v>0</v>
      </c>
      <c r="S553" s="98">
        <f t="shared" si="69"/>
        <v>0</v>
      </c>
      <c r="T553" s="98">
        <f t="shared" si="70"/>
        <v>0</v>
      </c>
      <c r="U553" s="101"/>
      <c r="V553" s="101"/>
      <c r="W553" s="98">
        <f t="shared" si="73"/>
        <v>0</v>
      </c>
      <c r="X553" s="98">
        <f t="shared" si="74"/>
        <v>0</v>
      </c>
      <c r="Y553" s="98">
        <f t="shared" si="75"/>
        <v>0</v>
      </c>
      <c r="Z553" s="98"/>
    </row>
    <row r="554" spans="1:28" ht="15">
      <c r="A554" s="94" t="str">
        <f t="shared" si="71"/>
        <v>Individuals &amp; HUF</v>
      </c>
      <c r="B554" s="95"/>
      <c r="C554" s="95"/>
      <c r="D554" s="95"/>
      <c r="E554" s="96"/>
      <c r="F554" s="96"/>
      <c r="G554" s="97"/>
      <c r="H554" s="98">
        <f t="shared" si="68"/>
        <v>0</v>
      </c>
      <c r="I554" s="95"/>
      <c r="J554" s="95" t="s">
        <v>101</v>
      </c>
      <c r="K554" s="100"/>
      <c r="L554" s="100"/>
      <c r="M554" s="98">
        <f>+$V$1*G554/$S$1</f>
        <v>0</v>
      </c>
      <c r="N554" s="98">
        <f>M554*$T$1/$V$1</f>
        <v>0</v>
      </c>
      <c r="O554" s="98">
        <f t="shared" si="67"/>
        <v>0</v>
      </c>
      <c r="P554" s="101">
        <f t="shared" si="66"/>
        <v>0</v>
      </c>
      <c r="Q554" s="101"/>
      <c r="R554" s="98">
        <f t="shared" si="72"/>
        <v>0</v>
      </c>
      <c r="S554" s="98">
        <f t="shared" si="69"/>
        <v>0</v>
      </c>
      <c r="T554" s="98">
        <f t="shared" si="70"/>
        <v>0</v>
      </c>
      <c r="U554" s="101"/>
      <c r="V554" s="101"/>
      <c r="W554" s="98">
        <f t="shared" si="73"/>
        <v>0</v>
      </c>
      <c r="X554" s="98">
        <f t="shared" si="74"/>
        <v>0</v>
      </c>
      <c r="Y554" s="98">
        <f t="shared" si="75"/>
        <v>0</v>
      </c>
      <c r="Z554" s="98"/>
      <c r="AB554" s="102"/>
    </row>
    <row r="555" spans="1:26" ht="15">
      <c r="A555" s="94" t="str">
        <f t="shared" si="71"/>
        <v>Others</v>
      </c>
      <c r="B555" s="95"/>
      <c r="C555" s="95"/>
      <c r="D555" s="95"/>
      <c r="E555" s="96"/>
      <c r="F555" s="96"/>
      <c r="G555" s="97"/>
      <c r="H555" s="98">
        <f t="shared" si="68"/>
        <v>0</v>
      </c>
      <c r="I555" s="95"/>
      <c r="J555" s="95" t="s">
        <v>12</v>
      </c>
      <c r="K555" s="100"/>
      <c r="L555" s="100"/>
      <c r="M555" s="98">
        <f>+$Z$1*G555/$W$1</f>
        <v>0</v>
      </c>
      <c r="N555" s="98">
        <f>M555*$X$1/$Z$1</f>
        <v>0</v>
      </c>
      <c r="O555" s="98">
        <f t="shared" si="67"/>
        <v>0</v>
      </c>
      <c r="P555" s="101">
        <f t="shared" si="66"/>
        <v>0</v>
      </c>
      <c r="Q555" s="101"/>
      <c r="R555" s="98">
        <f t="shared" si="72"/>
        <v>0</v>
      </c>
      <c r="S555" s="98">
        <f t="shared" si="69"/>
        <v>0</v>
      </c>
      <c r="T555" s="98">
        <f t="shared" si="70"/>
        <v>0</v>
      </c>
      <c r="U555" s="101"/>
      <c r="V555" s="101"/>
      <c r="W555" s="98">
        <f t="shared" si="73"/>
        <v>0</v>
      </c>
      <c r="X555" s="98">
        <f t="shared" si="74"/>
        <v>0</v>
      </c>
      <c r="Y555" s="98">
        <f t="shared" si="75"/>
        <v>0</v>
      </c>
      <c r="Z555" s="98"/>
    </row>
    <row r="556" spans="1:28" ht="15">
      <c r="A556" s="94" t="str">
        <f t="shared" si="71"/>
        <v>Individuals &amp; HUF</v>
      </c>
      <c r="B556" s="95"/>
      <c r="C556" s="95"/>
      <c r="D556" s="95"/>
      <c r="E556" s="96"/>
      <c r="F556" s="96"/>
      <c r="G556" s="97"/>
      <c r="H556" s="98">
        <f t="shared" si="68"/>
        <v>0</v>
      </c>
      <c r="I556" s="95"/>
      <c r="J556" s="95" t="s">
        <v>101</v>
      </c>
      <c r="K556" s="100"/>
      <c r="L556" s="100"/>
      <c r="M556" s="98">
        <f>+$V$1*G556/$S$1</f>
        <v>0</v>
      </c>
      <c r="N556" s="98">
        <f>M556*$T$1/$V$1</f>
        <v>0</v>
      </c>
      <c r="O556" s="98">
        <f t="shared" si="67"/>
        <v>0</v>
      </c>
      <c r="P556" s="101">
        <f t="shared" si="66"/>
        <v>0</v>
      </c>
      <c r="Q556" s="101"/>
      <c r="R556" s="98">
        <f t="shared" si="72"/>
        <v>0</v>
      </c>
      <c r="S556" s="98">
        <f t="shared" si="69"/>
        <v>0</v>
      </c>
      <c r="T556" s="98">
        <f t="shared" si="70"/>
        <v>0</v>
      </c>
      <c r="U556" s="101"/>
      <c r="V556" s="101"/>
      <c r="W556" s="98">
        <f t="shared" si="73"/>
        <v>0</v>
      </c>
      <c r="X556" s="98">
        <f t="shared" si="74"/>
        <v>0</v>
      </c>
      <c r="Y556" s="98">
        <f t="shared" si="75"/>
        <v>0</v>
      </c>
      <c r="Z556" s="98"/>
      <c r="AB556" s="102"/>
    </row>
    <row r="557" spans="1:26" ht="15">
      <c r="A557" s="94" t="str">
        <f t="shared" si="71"/>
        <v>Others</v>
      </c>
      <c r="B557" s="95"/>
      <c r="C557" s="95"/>
      <c r="D557" s="95"/>
      <c r="E557" s="96"/>
      <c r="F557" s="96"/>
      <c r="G557" s="97"/>
      <c r="H557" s="98">
        <f t="shared" si="68"/>
        <v>0</v>
      </c>
      <c r="I557" s="95"/>
      <c r="J557" s="95" t="s">
        <v>12</v>
      </c>
      <c r="K557" s="100"/>
      <c r="L557" s="100"/>
      <c r="M557" s="98">
        <f>+$Z$1*G557/$W$1</f>
        <v>0</v>
      </c>
      <c r="N557" s="98">
        <f>M557*$X$1/$Z$1</f>
        <v>0</v>
      </c>
      <c r="O557" s="98">
        <f t="shared" si="67"/>
        <v>0</v>
      </c>
      <c r="P557" s="101">
        <f t="shared" si="66"/>
        <v>0</v>
      </c>
      <c r="Q557" s="101"/>
      <c r="R557" s="98">
        <f t="shared" si="72"/>
        <v>0</v>
      </c>
      <c r="S557" s="98">
        <f t="shared" si="69"/>
        <v>0</v>
      </c>
      <c r="T557" s="98">
        <f t="shared" si="70"/>
        <v>0</v>
      </c>
      <c r="U557" s="101"/>
      <c r="V557" s="101"/>
      <c r="W557" s="98">
        <f t="shared" si="73"/>
        <v>0</v>
      </c>
      <c r="X557" s="98">
        <f t="shared" si="74"/>
        <v>0</v>
      </c>
      <c r="Y557" s="98">
        <f t="shared" si="75"/>
        <v>0</v>
      </c>
      <c r="Z557" s="98"/>
    </row>
    <row r="558" spans="1:28" ht="15">
      <c r="A558" s="94" t="str">
        <f t="shared" si="71"/>
        <v>Individuals &amp; HUF</v>
      </c>
      <c r="B558" s="95"/>
      <c r="C558" s="95"/>
      <c r="D558" s="95"/>
      <c r="E558" s="96"/>
      <c r="F558" s="96"/>
      <c r="G558" s="97"/>
      <c r="H558" s="98">
        <f t="shared" si="68"/>
        <v>0</v>
      </c>
      <c r="I558" s="95"/>
      <c r="J558" s="95" t="s">
        <v>101</v>
      </c>
      <c r="K558" s="100"/>
      <c r="L558" s="100"/>
      <c r="M558" s="98">
        <f>+$V$1*G558/$S$1</f>
        <v>0</v>
      </c>
      <c r="N558" s="98">
        <f>M558*$T$1/$V$1</f>
        <v>0</v>
      </c>
      <c r="O558" s="98">
        <f t="shared" si="67"/>
        <v>0</v>
      </c>
      <c r="P558" s="101">
        <f t="shared" si="66"/>
        <v>0</v>
      </c>
      <c r="Q558" s="101"/>
      <c r="R558" s="98">
        <f t="shared" si="72"/>
        <v>0</v>
      </c>
      <c r="S558" s="98">
        <f t="shared" si="69"/>
        <v>0</v>
      </c>
      <c r="T558" s="98">
        <f t="shared" si="70"/>
        <v>0</v>
      </c>
      <c r="U558" s="101"/>
      <c r="V558" s="101"/>
      <c r="W558" s="98">
        <f t="shared" si="73"/>
        <v>0</v>
      </c>
      <c r="X558" s="98">
        <f t="shared" si="74"/>
        <v>0</v>
      </c>
      <c r="Y558" s="98">
        <f t="shared" si="75"/>
        <v>0</v>
      </c>
      <c r="Z558" s="98"/>
      <c r="AB558" s="102"/>
    </row>
    <row r="559" spans="1:26" ht="15">
      <c r="A559" s="94" t="str">
        <f t="shared" si="71"/>
        <v>Individuals &amp; HUF</v>
      </c>
      <c r="B559" s="95"/>
      <c r="C559" s="95"/>
      <c r="D559" s="95"/>
      <c r="E559" s="96"/>
      <c r="F559" s="96"/>
      <c r="G559" s="97"/>
      <c r="H559" s="98">
        <f t="shared" si="68"/>
        <v>0</v>
      </c>
      <c r="I559" s="95"/>
      <c r="J559" s="95" t="s">
        <v>101</v>
      </c>
      <c r="K559" s="100"/>
      <c r="L559" s="100"/>
      <c r="M559" s="98">
        <f>+$V$1*G559/$S$1</f>
        <v>0</v>
      </c>
      <c r="N559" s="98">
        <f>M559*$T$1/$V$1</f>
        <v>0</v>
      </c>
      <c r="O559" s="98">
        <f t="shared" si="67"/>
        <v>0</v>
      </c>
      <c r="P559" s="101">
        <f t="shared" si="66"/>
        <v>0</v>
      </c>
      <c r="Q559" s="101"/>
      <c r="R559" s="98">
        <f t="shared" si="72"/>
        <v>0</v>
      </c>
      <c r="S559" s="98">
        <f t="shared" si="69"/>
        <v>0</v>
      </c>
      <c r="T559" s="98">
        <f t="shared" si="70"/>
        <v>0</v>
      </c>
      <c r="U559" s="101"/>
      <c r="V559" s="101"/>
      <c r="W559" s="98">
        <f t="shared" si="73"/>
        <v>0</v>
      </c>
      <c r="X559" s="98">
        <f t="shared" si="74"/>
        <v>0</v>
      </c>
      <c r="Y559" s="98">
        <f t="shared" si="75"/>
        <v>0</v>
      </c>
      <c r="Z559" s="98"/>
    </row>
    <row r="560" spans="1:26" ht="15">
      <c r="A560" s="94" t="str">
        <f t="shared" si="71"/>
        <v>Others</v>
      </c>
      <c r="B560" s="95"/>
      <c r="C560" s="95"/>
      <c r="D560" s="95"/>
      <c r="E560" s="96"/>
      <c r="F560" s="96"/>
      <c r="G560" s="97"/>
      <c r="H560" s="98">
        <f t="shared" si="68"/>
        <v>0</v>
      </c>
      <c r="I560" s="95"/>
      <c r="J560" s="95" t="s">
        <v>12</v>
      </c>
      <c r="K560" s="100"/>
      <c r="L560" s="100"/>
      <c r="M560" s="98">
        <f>+$Z$1*G560/$W$1</f>
        <v>0</v>
      </c>
      <c r="N560" s="98">
        <f>M560*$X$1/$Z$1</f>
        <v>0</v>
      </c>
      <c r="O560" s="98">
        <f t="shared" si="67"/>
        <v>0</v>
      </c>
      <c r="P560" s="101">
        <f t="shared" si="66"/>
        <v>0</v>
      </c>
      <c r="Q560" s="101"/>
      <c r="R560" s="98">
        <f t="shared" si="72"/>
        <v>0</v>
      </c>
      <c r="S560" s="98">
        <f t="shared" si="69"/>
        <v>0</v>
      </c>
      <c r="T560" s="98">
        <f t="shared" si="70"/>
        <v>0</v>
      </c>
      <c r="U560" s="101"/>
      <c r="V560" s="101"/>
      <c r="W560" s="98">
        <f t="shared" si="73"/>
        <v>0</v>
      </c>
      <c r="X560" s="98">
        <f t="shared" si="74"/>
        <v>0</v>
      </c>
      <c r="Y560" s="98">
        <f t="shared" si="75"/>
        <v>0</v>
      </c>
      <c r="Z560" s="98"/>
    </row>
    <row r="561" spans="1:26" ht="15">
      <c r="A561" s="94" t="str">
        <f t="shared" si="71"/>
        <v>Others</v>
      </c>
      <c r="B561" s="95"/>
      <c r="C561" s="95"/>
      <c r="D561" s="95"/>
      <c r="E561" s="96"/>
      <c r="F561" s="96"/>
      <c r="G561" s="97"/>
      <c r="H561" s="98">
        <f t="shared" si="68"/>
        <v>0</v>
      </c>
      <c r="I561" s="95"/>
      <c r="J561" s="95" t="s">
        <v>12</v>
      </c>
      <c r="K561" s="100"/>
      <c r="L561" s="100"/>
      <c r="M561" s="98">
        <f>+$Z$1*G561/$W$1</f>
        <v>0</v>
      </c>
      <c r="N561" s="98">
        <f>M561*$X$1/$Z$1</f>
        <v>0</v>
      </c>
      <c r="O561" s="98">
        <f t="shared" si="67"/>
        <v>0</v>
      </c>
      <c r="P561" s="101">
        <f t="shared" si="66"/>
        <v>0</v>
      </c>
      <c r="Q561" s="101"/>
      <c r="R561" s="98">
        <f t="shared" si="72"/>
        <v>0</v>
      </c>
      <c r="S561" s="98">
        <f t="shared" si="69"/>
        <v>0</v>
      </c>
      <c r="T561" s="98">
        <f t="shared" si="70"/>
        <v>0</v>
      </c>
      <c r="U561" s="101"/>
      <c r="V561" s="101"/>
      <c r="W561" s="98">
        <f t="shared" si="73"/>
        <v>0</v>
      </c>
      <c r="X561" s="98">
        <f t="shared" si="74"/>
        <v>0</v>
      </c>
      <c r="Y561" s="98">
        <f t="shared" si="75"/>
        <v>0</v>
      </c>
      <c r="Z561" s="98"/>
    </row>
    <row r="562" spans="1:28" ht="15">
      <c r="A562" s="94" t="str">
        <f t="shared" si="71"/>
        <v>Individuals &amp; HUF</v>
      </c>
      <c r="B562" s="95"/>
      <c r="C562" s="95"/>
      <c r="D562" s="95"/>
      <c r="E562" s="96"/>
      <c r="F562" s="96"/>
      <c r="G562" s="97"/>
      <c r="H562" s="98">
        <f t="shared" si="68"/>
        <v>0</v>
      </c>
      <c r="I562" s="95"/>
      <c r="J562" s="95" t="s">
        <v>101</v>
      </c>
      <c r="K562" s="100"/>
      <c r="L562" s="100"/>
      <c r="M562" s="98">
        <f>+$V$1*G562/$S$1</f>
        <v>0</v>
      </c>
      <c r="N562" s="98">
        <f>M562*$T$1/$V$1</f>
        <v>0</v>
      </c>
      <c r="O562" s="98">
        <f t="shared" si="67"/>
        <v>0</v>
      </c>
      <c r="P562" s="101">
        <f t="shared" si="66"/>
        <v>0</v>
      </c>
      <c r="Q562" s="101"/>
      <c r="R562" s="98">
        <f t="shared" si="72"/>
        <v>0</v>
      </c>
      <c r="S562" s="98">
        <f t="shared" si="69"/>
        <v>0</v>
      </c>
      <c r="T562" s="98">
        <f t="shared" si="70"/>
        <v>0</v>
      </c>
      <c r="U562" s="101"/>
      <c r="V562" s="101"/>
      <c r="W562" s="98">
        <f t="shared" si="73"/>
        <v>0</v>
      </c>
      <c r="X562" s="98">
        <f t="shared" si="74"/>
        <v>0</v>
      </c>
      <c r="Y562" s="98">
        <f t="shared" si="75"/>
        <v>0</v>
      </c>
      <c r="Z562" s="98"/>
      <c r="AB562" s="102"/>
    </row>
    <row r="563" spans="1:26" ht="15">
      <c r="A563" s="94" t="str">
        <f t="shared" si="71"/>
        <v>Others</v>
      </c>
      <c r="B563" s="95"/>
      <c r="C563" s="95"/>
      <c r="D563" s="95"/>
      <c r="E563" s="96"/>
      <c r="F563" s="96"/>
      <c r="G563" s="97"/>
      <c r="H563" s="98">
        <f t="shared" si="68"/>
        <v>0</v>
      </c>
      <c r="I563" s="95"/>
      <c r="J563" s="95" t="s">
        <v>12</v>
      </c>
      <c r="K563" s="100"/>
      <c r="L563" s="100"/>
      <c r="M563" s="98">
        <f>+$Z$1*G563/$W$1</f>
        <v>0</v>
      </c>
      <c r="N563" s="98">
        <f>M563*$X$1/$Z$1</f>
        <v>0</v>
      </c>
      <c r="O563" s="98">
        <f t="shared" si="67"/>
        <v>0</v>
      </c>
      <c r="P563" s="101">
        <f t="shared" si="66"/>
        <v>0</v>
      </c>
      <c r="Q563" s="101"/>
      <c r="R563" s="98">
        <f t="shared" si="72"/>
        <v>0</v>
      </c>
      <c r="S563" s="98">
        <f t="shared" si="69"/>
        <v>0</v>
      </c>
      <c r="T563" s="98">
        <f t="shared" si="70"/>
        <v>0</v>
      </c>
      <c r="U563" s="101"/>
      <c r="V563" s="101"/>
      <c r="W563" s="98">
        <f t="shared" si="73"/>
        <v>0</v>
      </c>
      <c r="X563" s="98">
        <f t="shared" si="74"/>
        <v>0</v>
      </c>
      <c r="Y563" s="98">
        <f t="shared" si="75"/>
        <v>0</v>
      </c>
      <c r="Z563" s="98"/>
    </row>
    <row r="564" spans="1:28" ht="15">
      <c r="A564" s="94" t="str">
        <f t="shared" si="71"/>
        <v>Individuals &amp; HUF</v>
      </c>
      <c r="B564" s="95"/>
      <c r="C564" s="95"/>
      <c r="D564" s="95"/>
      <c r="E564" s="96"/>
      <c r="F564" s="96"/>
      <c r="G564" s="97"/>
      <c r="H564" s="98">
        <f t="shared" si="68"/>
        <v>0</v>
      </c>
      <c r="I564" s="95"/>
      <c r="J564" s="95" t="s">
        <v>101</v>
      </c>
      <c r="K564" s="100"/>
      <c r="L564" s="100"/>
      <c r="M564" s="98">
        <f>+$V$1*G564/$S$1</f>
        <v>0</v>
      </c>
      <c r="N564" s="98">
        <f>M564*$T$1/$V$1</f>
        <v>0</v>
      </c>
      <c r="O564" s="98">
        <f t="shared" si="67"/>
        <v>0</v>
      </c>
      <c r="P564" s="101">
        <f t="shared" si="66"/>
        <v>0</v>
      </c>
      <c r="Q564" s="101"/>
      <c r="R564" s="98">
        <f t="shared" si="72"/>
        <v>0</v>
      </c>
      <c r="S564" s="98">
        <f t="shared" si="69"/>
        <v>0</v>
      </c>
      <c r="T564" s="98">
        <f t="shared" si="70"/>
        <v>0</v>
      </c>
      <c r="U564" s="101"/>
      <c r="V564" s="101"/>
      <c r="W564" s="98">
        <f t="shared" si="73"/>
        <v>0</v>
      </c>
      <c r="X564" s="98">
        <f t="shared" si="74"/>
        <v>0</v>
      </c>
      <c r="Y564" s="98">
        <f t="shared" si="75"/>
        <v>0</v>
      </c>
      <c r="Z564" s="98"/>
      <c r="AB564" s="102"/>
    </row>
    <row r="565" spans="1:26" ht="15">
      <c r="A565" s="94" t="str">
        <f t="shared" si="71"/>
        <v>Others</v>
      </c>
      <c r="B565" s="95"/>
      <c r="C565" s="95"/>
      <c r="D565" s="95"/>
      <c r="E565" s="96"/>
      <c r="F565" s="96"/>
      <c r="G565" s="97"/>
      <c r="H565" s="98">
        <f t="shared" si="68"/>
        <v>0</v>
      </c>
      <c r="I565" s="95"/>
      <c r="J565" s="95" t="s">
        <v>12</v>
      </c>
      <c r="K565" s="100"/>
      <c r="L565" s="100"/>
      <c r="M565" s="98">
        <f>+$Z$1*G565/$W$1</f>
        <v>0</v>
      </c>
      <c r="N565" s="98">
        <f>M565*$X$1/$Z$1</f>
        <v>0</v>
      </c>
      <c r="O565" s="98">
        <f t="shared" si="67"/>
        <v>0</v>
      </c>
      <c r="P565" s="101">
        <f t="shared" si="66"/>
        <v>0</v>
      </c>
      <c r="Q565" s="101"/>
      <c r="R565" s="98">
        <f t="shared" si="72"/>
        <v>0</v>
      </c>
      <c r="S565" s="98">
        <f t="shared" si="69"/>
        <v>0</v>
      </c>
      <c r="T565" s="98">
        <f t="shared" si="70"/>
        <v>0</v>
      </c>
      <c r="U565" s="101"/>
      <c r="V565" s="101"/>
      <c r="W565" s="98">
        <f t="shared" si="73"/>
        <v>0</v>
      </c>
      <c r="X565" s="98">
        <f t="shared" si="74"/>
        <v>0</v>
      </c>
      <c r="Y565" s="98">
        <f t="shared" si="75"/>
        <v>0</v>
      </c>
      <c r="Z565" s="98"/>
    </row>
    <row r="566" spans="1:28" ht="15">
      <c r="A566" s="94" t="str">
        <f t="shared" si="71"/>
        <v>Individuals &amp; HUF</v>
      </c>
      <c r="B566" s="95"/>
      <c r="C566" s="95"/>
      <c r="D566" s="95"/>
      <c r="E566" s="96"/>
      <c r="F566" s="96"/>
      <c r="G566" s="97"/>
      <c r="H566" s="98">
        <f t="shared" si="68"/>
        <v>0</v>
      </c>
      <c r="I566" s="95"/>
      <c r="J566" s="95" t="s">
        <v>101</v>
      </c>
      <c r="K566" s="100"/>
      <c r="L566" s="100"/>
      <c r="M566" s="98">
        <f>+$V$1*G566/$S$1</f>
        <v>0</v>
      </c>
      <c r="N566" s="98">
        <f>M566*$T$1/$V$1</f>
        <v>0</v>
      </c>
      <c r="O566" s="98">
        <f t="shared" si="67"/>
        <v>0</v>
      </c>
      <c r="P566" s="101">
        <f t="shared" si="66"/>
        <v>0</v>
      </c>
      <c r="Q566" s="101"/>
      <c r="R566" s="98">
        <f t="shared" si="72"/>
        <v>0</v>
      </c>
      <c r="S566" s="98">
        <f t="shared" si="69"/>
        <v>0</v>
      </c>
      <c r="T566" s="98">
        <f t="shared" si="70"/>
        <v>0</v>
      </c>
      <c r="U566" s="101"/>
      <c r="V566" s="101"/>
      <c r="W566" s="98">
        <f t="shared" si="73"/>
        <v>0</v>
      </c>
      <c r="X566" s="98">
        <f t="shared" si="74"/>
        <v>0</v>
      </c>
      <c r="Y566" s="98">
        <f t="shared" si="75"/>
        <v>0</v>
      </c>
      <c r="Z566" s="98"/>
      <c r="AB566" s="102"/>
    </row>
    <row r="567" spans="1:26" ht="15">
      <c r="A567" s="94" t="str">
        <f t="shared" si="71"/>
        <v>Others</v>
      </c>
      <c r="B567" s="95"/>
      <c r="C567" s="95"/>
      <c r="D567" s="95"/>
      <c r="E567" s="96"/>
      <c r="F567" s="96"/>
      <c r="G567" s="97"/>
      <c r="H567" s="98">
        <f t="shared" si="68"/>
        <v>0</v>
      </c>
      <c r="I567" s="95"/>
      <c r="J567" s="95" t="s">
        <v>12</v>
      </c>
      <c r="K567" s="100"/>
      <c r="L567" s="100"/>
      <c r="M567" s="98">
        <f>+$Z$1*G567/$W$1</f>
        <v>0</v>
      </c>
      <c r="N567" s="98">
        <f>M567*$X$1/$Z$1</f>
        <v>0</v>
      </c>
      <c r="O567" s="98">
        <f t="shared" si="67"/>
        <v>0</v>
      </c>
      <c r="P567" s="101">
        <f t="shared" si="66"/>
        <v>0</v>
      </c>
      <c r="Q567" s="101"/>
      <c r="R567" s="98">
        <f t="shared" si="72"/>
        <v>0</v>
      </c>
      <c r="S567" s="98">
        <f t="shared" si="69"/>
        <v>0</v>
      </c>
      <c r="T567" s="98">
        <f t="shared" si="70"/>
        <v>0</v>
      </c>
      <c r="U567" s="101"/>
      <c r="V567" s="101"/>
      <c r="W567" s="98">
        <f t="shared" si="73"/>
        <v>0</v>
      </c>
      <c r="X567" s="98">
        <f t="shared" si="74"/>
        <v>0</v>
      </c>
      <c r="Y567" s="98">
        <f t="shared" si="75"/>
        <v>0</v>
      </c>
      <c r="Z567" s="98"/>
    </row>
    <row r="568" spans="1:28" ht="15">
      <c r="A568" s="94" t="str">
        <f t="shared" si="71"/>
        <v>Individuals &amp; HUF</v>
      </c>
      <c r="B568" s="95"/>
      <c r="C568" s="95"/>
      <c r="D568" s="95"/>
      <c r="E568" s="96"/>
      <c r="F568" s="96"/>
      <c r="G568" s="97"/>
      <c r="H568" s="98">
        <f t="shared" si="68"/>
        <v>0</v>
      </c>
      <c r="I568" s="95"/>
      <c r="J568" s="95" t="s">
        <v>101</v>
      </c>
      <c r="K568" s="100"/>
      <c r="L568" s="100"/>
      <c r="M568" s="98">
        <f>+$V$1*G568/$S$1</f>
        <v>0</v>
      </c>
      <c r="N568" s="98">
        <f>M568*$T$1/$V$1</f>
        <v>0</v>
      </c>
      <c r="O568" s="98">
        <f t="shared" si="67"/>
        <v>0</v>
      </c>
      <c r="P568" s="101">
        <f t="shared" si="66"/>
        <v>0</v>
      </c>
      <c r="Q568" s="101"/>
      <c r="R568" s="98">
        <f t="shared" si="72"/>
        <v>0</v>
      </c>
      <c r="S568" s="98">
        <f t="shared" si="69"/>
        <v>0</v>
      </c>
      <c r="T568" s="98">
        <f t="shared" si="70"/>
        <v>0</v>
      </c>
      <c r="U568" s="101"/>
      <c r="V568" s="101"/>
      <c r="W568" s="98">
        <f t="shared" si="73"/>
        <v>0</v>
      </c>
      <c r="X568" s="98">
        <f t="shared" si="74"/>
        <v>0</v>
      </c>
      <c r="Y568" s="98">
        <f t="shared" si="75"/>
        <v>0</v>
      </c>
      <c r="Z568" s="98"/>
      <c r="AB568" s="102"/>
    </row>
    <row r="569" spans="1:26" ht="15">
      <c r="A569" s="94" t="str">
        <f t="shared" si="71"/>
        <v>Others</v>
      </c>
      <c r="B569" s="95"/>
      <c r="C569" s="95"/>
      <c r="D569" s="95"/>
      <c r="E569" s="96"/>
      <c r="F569" s="96"/>
      <c r="G569" s="97"/>
      <c r="H569" s="98">
        <f t="shared" si="68"/>
        <v>0</v>
      </c>
      <c r="I569" s="95"/>
      <c r="J569" s="95" t="s">
        <v>12</v>
      </c>
      <c r="K569" s="100"/>
      <c r="L569" s="100"/>
      <c r="M569" s="98">
        <f>+$Z$1*G569/$W$1</f>
        <v>0</v>
      </c>
      <c r="N569" s="98">
        <f>M569*$X$1/$Z$1</f>
        <v>0</v>
      </c>
      <c r="O569" s="98">
        <f t="shared" si="67"/>
        <v>0</v>
      </c>
      <c r="P569" s="101">
        <f t="shared" si="66"/>
        <v>0</v>
      </c>
      <c r="Q569" s="101"/>
      <c r="R569" s="98">
        <f t="shared" si="72"/>
        <v>0</v>
      </c>
      <c r="S569" s="98">
        <f t="shared" si="69"/>
        <v>0</v>
      </c>
      <c r="T569" s="98">
        <f t="shared" si="70"/>
        <v>0</v>
      </c>
      <c r="U569" s="101"/>
      <c r="V569" s="101"/>
      <c r="W569" s="98">
        <f t="shared" si="73"/>
        <v>0</v>
      </c>
      <c r="X569" s="98">
        <f t="shared" si="74"/>
        <v>0</v>
      </c>
      <c r="Y569" s="98">
        <f t="shared" si="75"/>
        <v>0</v>
      </c>
      <c r="Z569" s="98"/>
    </row>
    <row r="570" spans="1:28" ht="15">
      <c r="A570" s="94" t="str">
        <f t="shared" si="71"/>
        <v>Individuals &amp; HUF</v>
      </c>
      <c r="B570" s="95"/>
      <c r="C570" s="95"/>
      <c r="D570" s="95"/>
      <c r="E570" s="96"/>
      <c r="F570" s="96"/>
      <c r="G570" s="97"/>
      <c r="H570" s="98">
        <f t="shared" si="68"/>
        <v>0</v>
      </c>
      <c r="I570" s="95"/>
      <c r="J570" s="95" t="s">
        <v>101</v>
      </c>
      <c r="K570" s="100"/>
      <c r="L570" s="100"/>
      <c r="M570" s="98">
        <f>+$V$1*G570/$S$1</f>
        <v>0</v>
      </c>
      <c r="N570" s="98">
        <f>M570*$T$1/$V$1</f>
        <v>0</v>
      </c>
      <c r="O570" s="98">
        <f t="shared" si="67"/>
        <v>0</v>
      </c>
      <c r="P570" s="101">
        <f t="shared" si="66"/>
        <v>0</v>
      </c>
      <c r="Q570" s="101"/>
      <c r="R570" s="98">
        <f t="shared" si="72"/>
        <v>0</v>
      </c>
      <c r="S570" s="98">
        <f t="shared" si="69"/>
        <v>0</v>
      </c>
      <c r="T570" s="98">
        <f t="shared" si="70"/>
        <v>0</v>
      </c>
      <c r="U570" s="101"/>
      <c r="V570" s="101"/>
      <c r="W570" s="98">
        <f t="shared" si="73"/>
        <v>0</v>
      </c>
      <c r="X570" s="98">
        <f t="shared" si="74"/>
        <v>0</v>
      </c>
      <c r="Y570" s="98">
        <f t="shared" si="75"/>
        <v>0</v>
      </c>
      <c r="Z570" s="98"/>
      <c r="AB570" s="102"/>
    </row>
    <row r="571" spans="1:26" ht="15">
      <c r="A571" s="94" t="str">
        <f t="shared" si="71"/>
        <v>Individuals &amp; HUF</v>
      </c>
      <c r="B571" s="95"/>
      <c r="C571" s="95"/>
      <c r="D571" s="95"/>
      <c r="E571" s="96"/>
      <c r="F571" s="96"/>
      <c r="G571" s="97"/>
      <c r="H571" s="98">
        <f t="shared" si="68"/>
        <v>0</v>
      </c>
      <c r="I571" s="95"/>
      <c r="J571" s="95" t="s">
        <v>101</v>
      </c>
      <c r="K571" s="100"/>
      <c r="L571" s="100"/>
      <c r="M571" s="98">
        <f>+$V$1*G571/$S$1</f>
        <v>0</v>
      </c>
      <c r="N571" s="98">
        <f>M571*$T$1/$V$1</f>
        <v>0</v>
      </c>
      <c r="O571" s="98">
        <f t="shared" si="67"/>
        <v>0</v>
      </c>
      <c r="P571" s="101">
        <f t="shared" si="66"/>
        <v>0</v>
      </c>
      <c r="Q571" s="101"/>
      <c r="R571" s="98">
        <f t="shared" si="72"/>
        <v>0</v>
      </c>
      <c r="S571" s="98">
        <f t="shared" si="69"/>
        <v>0</v>
      </c>
      <c r="T571" s="98">
        <f t="shared" si="70"/>
        <v>0</v>
      </c>
      <c r="U571" s="101"/>
      <c r="V571" s="101"/>
      <c r="W571" s="98">
        <f t="shared" si="73"/>
        <v>0</v>
      </c>
      <c r="X571" s="98">
        <f t="shared" si="74"/>
        <v>0</v>
      </c>
      <c r="Y571" s="98">
        <f t="shared" si="75"/>
        <v>0</v>
      </c>
      <c r="Z571" s="98"/>
    </row>
    <row r="572" spans="1:28" ht="15">
      <c r="A572" s="94" t="str">
        <f t="shared" si="71"/>
        <v>Individuals &amp; HUF</v>
      </c>
      <c r="B572" s="95"/>
      <c r="C572" s="95"/>
      <c r="D572" s="95"/>
      <c r="E572" s="96"/>
      <c r="F572" s="96"/>
      <c r="G572" s="97"/>
      <c r="H572" s="98">
        <f t="shared" si="68"/>
        <v>0</v>
      </c>
      <c r="I572" s="95"/>
      <c r="J572" s="95" t="s">
        <v>101</v>
      </c>
      <c r="K572" s="100"/>
      <c r="L572" s="100"/>
      <c r="M572" s="98">
        <f>+$V$1*G572/$S$1</f>
        <v>0</v>
      </c>
      <c r="N572" s="98">
        <f>M572*$T$1/$V$1</f>
        <v>0</v>
      </c>
      <c r="O572" s="98">
        <f t="shared" si="67"/>
        <v>0</v>
      </c>
      <c r="P572" s="101">
        <f t="shared" si="66"/>
        <v>0</v>
      </c>
      <c r="Q572" s="101"/>
      <c r="R572" s="98">
        <f t="shared" si="72"/>
        <v>0</v>
      </c>
      <c r="S572" s="98">
        <f t="shared" si="69"/>
        <v>0</v>
      </c>
      <c r="T572" s="98">
        <f t="shared" si="70"/>
        <v>0</v>
      </c>
      <c r="U572" s="101"/>
      <c r="V572" s="101"/>
      <c r="W572" s="98">
        <f t="shared" si="73"/>
        <v>0</v>
      </c>
      <c r="X572" s="98">
        <f t="shared" si="74"/>
        <v>0</v>
      </c>
      <c r="Y572" s="98">
        <f t="shared" si="75"/>
        <v>0</v>
      </c>
      <c r="Z572" s="98"/>
      <c r="AB572" s="102"/>
    </row>
    <row r="573" spans="1:26" ht="15">
      <c r="A573" s="94" t="str">
        <f t="shared" si="71"/>
        <v>Others</v>
      </c>
      <c r="B573" s="95"/>
      <c r="C573" s="95"/>
      <c r="D573" s="95"/>
      <c r="E573" s="96"/>
      <c r="F573" s="96"/>
      <c r="G573" s="97"/>
      <c r="H573" s="98">
        <f t="shared" si="68"/>
        <v>0</v>
      </c>
      <c r="I573" s="95"/>
      <c r="J573" s="95" t="s">
        <v>12</v>
      </c>
      <c r="K573" s="100"/>
      <c r="L573" s="100"/>
      <c r="M573" s="98">
        <f>+$Z$1*G573/$W$1</f>
        <v>0</v>
      </c>
      <c r="N573" s="98">
        <f>M573*$X$1/$Z$1</f>
        <v>0</v>
      </c>
      <c r="O573" s="98">
        <f t="shared" si="67"/>
        <v>0</v>
      </c>
      <c r="P573" s="101">
        <f t="shared" si="66"/>
        <v>0</v>
      </c>
      <c r="Q573" s="101"/>
      <c r="R573" s="98">
        <f t="shared" si="72"/>
        <v>0</v>
      </c>
      <c r="S573" s="98">
        <f t="shared" si="69"/>
        <v>0</v>
      </c>
      <c r="T573" s="98">
        <f t="shared" si="70"/>
        <v>0</v>
      </c>
      <c r="U573" s="101"/>
      <c r="V573" s="101"/>
      <c r="W573" s="98">
        <f t="shared" si="73"/>
        <v>0</v>
      </c>
      <c r="X573" s="98">
        <f t="shared" si="74"/>
        <v>0</v>
      </c>
      <c r="Y573" s="98">
        <f t="shared" si="75"/>
        <v>0</v>
      </c>
      <c r="Z573" s="98"/>
    </row>
    <row r="574" spans="1:26" ht="15">
      <c r="A574" s="94" t="str">
        <f t="shared" si="71"/>
        <v>Others</v>
      </c>
      <c r="B574" s="95"/>
      <c r="C574" s="95"/>
      <c r="D574" s="95"/>
      <c r="E574" s="96"/>
      <c r="F574" s="96"/>
      <c r="G574" s="97"/>
      <c r="H574" s="98">
        <f t="shared" si="68"/>
        <v>0</v>
      </c>
      <c r="I574" s="95"/>
      <c r="J574" s="95" t="s">
        <v>12</v>
      </c>
      <c r="K574" s="100"/>
      <c r="L574" s="100"/>
      <c r="M574" s="98">
        <f>+$V$1*G574/$S$1</f>
        <v>0</v>
      </c>
      <c r="N574" s="98">
        <f>M574*$T$1/$V$1</f>
        <v>0</v>
      </c>
      <c r="O574" s="98">
        <f t="shared" si="67"/>
        <v>0</v>
      </c>
      <c r="P574" s="101">
        <f t="shared" si="66"/>
        <v>0</v>
      </c>
      <c r="Q574" s="101"/>
      <c r="R574" s="98">
        <f t="shared" si="72"/>
        <v>0</v>
      </c>
      <c r="S574" s="98">
        <f t="shared" si="69"/>
        <v>0</v>
      </c>
      <c r="T574" s="98">
        <f t="shared" si="70"/>
        <v>0</v>
      </c>
      <c r="U574" s="101"/>
      <c r="V574" s="101"/>
      <c r="W574" s="98">
        <f t="shared" si="73"/>
        <v>0</v>
      </c>
      <c r="X574" s="98">
        <f t="shared" si="74"/>
        <v>0</v>
      </c>
      <c r="Y574" s="98">
        <f t="shared" si="75"/>
        <v>0</v>
      </c>
      <c r="Z574" s="98"/>
    </row>
    <row r="575" spans="1:26" ht="15">
      <c r="A575" s="94" t="str">
        <f t="shared" si="71"/>
        <v>Others</v>
      </c>
      <c r="B575" s="95"/>
      <c r="C575" s="95"/>
      <c r="D575" s="95"/>
      <c r="E575" s="96"/>
      <c r="F575" s="96"/>
      <c r="G575" s="97"/>
      <c r="H575" s="98">
        <f t="shared" si="68"/>
        <v>0</v>
      </c>
      <c r="I575" s="95"/>
      <c r="J575" s="95" t="s">
        <v>12</v>
      </c>
      <c r="K575" s="100"/>
      <c r="L575" s="100"/>
      <c r="M575" s="98">
        <f>+$Z$1*G575/$W$1</f>
        <v>0</v>
      </c>
      <c r="N575" s="98">
        <f>M575*$X$1/$Z$1</f>
        <v>0</v>
      </c>
      <c r="O575" s="98">
        <f t="shared" si="67"/>
        <v>0</v>
      </c>
      <c r="P575" s="101">
        <f t="shared" si="66"/>
        <v>0</v>
      </c>
      <c r="Q575" s="101"/>
      <c r="R575" s="98">
        <f t="shared" si="72"/>
        <v>0</v>
      </c>
      <c r="S575" s="98">
        <f t="shared" si="69"/>
        <v>0</v>
      </c>
      <c r="T575" s="98">
        <f t="shared" si="70"/>
        <v>0</v>
      </c>
      <c r="U575" s="101"/>
      <c r="V575" s="101"/>
      <c r="W575" s="98">
        <f t="shared" si="73"/>
        <v>0</v>
      </c>
      <c r="X575" s="98">
        <f t="shared" si="74"/>
        <v>0</v>
      </c>
      <c r="Y575" s="98">
        <f t="shared" si="75"/>
        <v>0</v>
      </c>
      <c r="Z575" s="98"/>
    </row>
    <row r="576" spans="1:28" ht="15">
      <c r="A576" s="94" t="str">
        <f t="shared" si="71"/>
        <v>Individuals &amp; HUF</v>
      </c>
      <c r="B576" s="95"/>
      <c r="C576" s="95"/>
      <c r="D576" s="95"/>
      <c r="E576" s="96"/>
      <c r="F576" s="96"/>
      <c r="G576" s="97"/>
      <c r="H576" s="98">
        <f t="shared" si="68"/>
        <v>0</v>
      </c>
      <c r="I576" s="95"/>
      <c r="J576" s="95" t="s">
        <v>101</v>
      </c>
      <c r="K576" s="100"/>
      <c r="L576" s="100"/>
      <c r="M576" s="98">
        <f>+$V$1*G576/$S$1</f>
        <v>0</v>
      </c>
      <c r="N576" s="98">
        <f>M576*$T$1/$V$1</f>
        <v>0</v>
      </c>
      <c r="O576" s="98">
        <f t="shared" si="67"/>
        <v>0</v>
      </c>
      <c r="P576" s="101">
        <f t="shared" si="66"/>
        <v>0</v>
      </c>
      <c r="Q576" s="101"/>
      <c r="R576" s="98">
        <f t="shared" si="72"/>
        <v>0</v>
      </c>
      <c r="S576" s="98">
        <f t="shared" si="69"/>
        <v>0</v>
      </c>
      <c r="T576" s="98">
        <f t="shared" si="70"/>
        <v>0</v>
      </c>
      <c r="U576" s="101"/>
      <c r="V576" s="101"/>
      <c r="W576" s="98">
        <f t="shared" si="73"/>
        <v>0</v>
      </c>
      <c r="X576" s="98">
        <f t="shared" si="74"/>
        <v>0</v>
      </c>
      <c r="Y576" s="98">
        <f t="shared" si="75"/>
        <v>0</v>
      </c>
      <c r="Z576" s="98"/>
      <c r="AB576" s="102"/>
    </row>
    <row r="577" spans="1:28" ht="15">
      <c r="A577" s="94" t="str">
        <f t="shared" si="71"/>
        <v>Individuals &amp; HUF</v>
      </c>
      <c r="B577" s="95"/>
      <c r="C577" s="95"/>
      <c r="D577" s="95"/>
      <c r="E577" s="96"/>
      <c r="F577" s="96"/>
      <c r="G577" s="97"/>
      <c r="H577" s="98">
        <f t="shared" si="68"/>
        <v>0</v>
      </c>
      <c r="I577" s="95"/>
      <c r="J577" s="95" t="s">
        <v>101</v>
      </c>
      <c r="K577" s="100"/>
      <c r="L577" s="100"/>
      <c r="M577" s="98">
        <f>+$V$1*G577/$S$1</f>
        <v>0</v>
      </c>
      <c r="N577" s="98">
        <f>M577*$T$1/$V$1</f>
        <v>0</v>
      </c>
      <c r="O577" s="98">
        <f t="shared" si="67"/>
        <v>0</v>
      </c>
      <c r="P577" s="101">
        <f t="shared" si="66"/>
        <v>0</v>
      </c>
      <c r="Q577" s="101"/>
      <c r="R577" s="98">
        <f t="shared" si="72"/>
        <v>0</v>
      </c>
      <c r="S577" s="98">
        <f t="shared" si="69"/>
        <v>0</v>
      </c>
      <c r="T577" s="98">
        <f t="shared" si="70"/>
        <v>0</v>
      </c>
      <c r="U577" s="101"/>
      <c r="V577" s="101"/>
      <c r="W577" s="98">
        <f t="shared" si="73"/>
        <v>0</v>
      </c>
      <c r="X577" s="98">
        <f t="shared" si="74"/>
        <v>0</v>
      </c>
      <c r="Y577" s="98">
        <f t="shared" si="75"/>
        <v>0</v>
      </c>
      <c r="Z577" s="98"/>
      <c r="AB577" s="102"/>
    </row>
    <row r="578" spans="1:26" ht="15">
      <c r="A578" s="94" t="str">
        <f t="shared" si="71"/>
        <v>Others</v>
      </c>
      <c r="B578" s="95"/>
      <c r="C578" s="95"/>
      <c r="D578" s="95"/>
      <c r="E578" s="96"/>
      <c r="F578" s="96"/>
      <c r="G578" s="97"/>
      <c r="H578" s="98">
        <f t="shared" si="68"/>
        <v>0</v>
      </c>
      <c r="I578" s="95"/>
      <c r="J578" s="95" t="s">
        <v>12</v>
      </c>
      <c r="K578" s="100"/>
      <c r="L578" s="100"/>
      <c r="M578" s="98">
        <f>+$Z$1*G578/$W$1</f>
        <v>0</v>
      </c>
      <c r="N578" s="98">
        <f>M578*$X$1/$Z$1</f>
        <v>0</v>
      </c>
      <c r="O578" s="98">
        <f t="shared" si="67"/>
        <v>0</v>
      </c>
      <c r="P578" s="101">
        <f aca="true" t="shared" si="76" ref="P578:P641">+O578-G578</f>
        <v>0</v>
      </c>
      <c r="Q578" s="101"/>
      <c r="R578" s="98">
        <f t="shared" si="72"/>
        <v>0</v>
      </c>
      <c r="S578" s="98">
        <f t="shared" si="69"/>
        <v>0</v>
      </c>
      <c r="T578" s="98">
        <f t="shared" si="70"/>
        <v>0</v>
      </c>
      <c r="U578" s="101"/>
      <c r="V578" s="101"/>
      <c r="W578" s="98">
        <f t="shared" si="73"/>
        <v>0</v>
      </c>
      <c r="X578" s="98">
        <f t="shared" si="74"/>
        <v>0</v>
      </c>
      <c r="Y578" s="98">
        <f t="shared" si="75"/>
        <v>0</v>
      </c>
      <c r="Z578" s="98"/>
    </row>
    <row r="579" spans="1:26" ht="15">
      <c r="A579" s="94" t="str">
        <f t="shared" si="71"/>
        <v>Others</v>
      </c>
      <c r="B579" s="95"/>
      <c r="C579" s="95"/>
      <c r="D579" s="95"/>
      <c r="E579" s="96"/>
      <c r="F579" s="96"/>
      <c r="G579" s="97"/>
      <c r="H579" s="98">
        <f t="shared" si="68"/>
        <v>0</v>
      </c>
      <c r="I579" s="95"/>
      <c r="J579" s="95" t="s">
        <v>12</v>
      </c>
      <c r="K579" s="100"/>
      <c r="L579" s="100"/>
      <c r="M579" s="98">
        <f>+$Z$1*G579/$W$1</f>
        <v>0</v>
      </c>
      <c r="N579" s="98">
        <f>M579*$X$1/$Z$1</f>
        <v>0</v>
      </c>
      <c r="O579" s="98">
        <f aca="true" t="shared" si="77" ref="O579:O642">+M579-N579</f>
        <v>0</v>
      </c>
      <c r="P579" s="101">
        <f t="shared" si="76"/>
        <v>0</v>
      </c>
      <c r="Q579" s="101"/>
      <c r="R579" s="98">
        <f t="shared" si="72"/>
        <v>0</v>
      </c>
      <c r="S579" s="98">
        <f t="shared" si="69"/>
        <v>0</v>
      </c>
      <c r="T579" s="98">
        <f t="shared" si="70"/>
        <v>0</v>
      </c>
      <c r="U579" s="101"/>
      <c r="V579" s="101"/>
      <c r="W579" s="98">
        <f t="shared" si="73"/>
        <v>0</v>
      </c>
      <c r="X579" s="98">
        <f t="shared" si="74"/>
        <v>0</v>
      </c>
      <c r="Y579" s="98">
        <f t="shared" si="75"/>
        <v>0</v>
      </c>
      <c r="Z579" s="98"/>
    </row>
    <row r="580" spans="1:28" ht="15">
      <c r="A580" s="94" t="str">
        <f t="shared" si="71"/>
        <v>Individuals &amp; HUF</v>
      </c>
      <c r="B580" s="95"/>
      <c r="C580" s="95"/>
      <c r="D580" s="95"/>
      <c r="E580" s="96"/>
      <c r="F580" s="96"/>
      <c r="G580" s="97"/>
      <c r="H580" s="98">
        <f t="shared" si="68"/>
        <v>0</v>
      </c>
      <c r="I580" s="95"/>
      <c r="J580" s="95" t="s">
        <v>101</v>
      </c>
      <c r="K580" s="100"/>
      <c r="L580" s="100"/>
      <c r="M580" s="98">
        <f>+$V$1*G580/$S$1</f>
        <v>0</v>
      </c>
      <c r="N580" s="98">
        <f>M580*$T$1/$V$1</f>
        <v>0</v>
      </c>
      <c r="O580" s="98">
        <f t="shared" si="77"/>
        <v>0</v>
      </c>
      <c r="P580" s="101">
        <f t="shared" si="76"/>
        <v>0</v>
      </c>
      <c r="Q580" s="101"/>
      <c r="R580" s="98">
        <f t="shared" si="72"/>
        <v>0</v>
      </c>
      <c r="S580" s="98">
        <f t="shared" si="69"/>
        <v>0</v>
      </c>
      <c r="T580" s="98">
        <f t="shared" si="70"/>
        <v>0</v>
      </c>
      <c r="U580" s="101"/>
      <c r="V580" s="101"/>
      <c r="W580" s="98">
        <f t="shared" si="73"/>
        <v>0</v>
      </c>
      <c r="X580" s="98">
        <f t="shared" si="74"/>
        <v>0</v>
      </c>
      <c r="Y580" s="98">
        <f t="shared" si="75"/>
        <v>0</v>
      </c>
      <c r="Z580" s="98"/>
      <c r="AB580" s="102"/>
    </row>
    <row r="581" spans="1:26" ht="15">
      <c r="A581" s="94" t="str">
        <f t="shared" si="71"/>
        <v>Individuals &amp; HUF</v>
      </c>
      <c r="B581" s="95"/>
      <c r="C581" s="95"/>
      <c r="D581" s="95"/>
      <c r="E581" s="96"/>
      <c r="F581" s="96"/>
      <c r="G581" s="97"/>
      <c r="H581" s="98">
        <f t="shared" si="68"/>
        <v>0</v>
      </c>
      <c r="I581" s="95"/>
      <c r="J581" s="95" t="s">
        <v>101</v>
      </c>
      <c r="K581" s="100"/>
      <c r="L581" s="100"/>
      <c r="M581" s="98">
        <f>+$V$1*G581/$S$1</f>
        <v>0</v>
      </c>
      <c r="N581" s="98">
        <f>M581*$T$1/$V$1</f>
        <v>0</v>
      </c>
      <c r="O581" s="98">
        <f t="shared" si="77"/>
        <v>0</v>
      </c>
      <c r="P581" s="101">
        <f t="shared" si="76"/>
        <v>0</v>
      </c>
      <c r="Q581" s="101"/>
      <c r="R581" s="98">
        <f t="shared" si="72"/>
        <v>0</v>
      </c>
      <c r="S581" s="98">
        <f t="shared" si="69"/>
        <v>0</v>
      </c>
      <c r="T581" s="98">
        <f t="shared" si="70"/>
        <v>0</v>
      </c>
      <c r="U581" s="101"/>
      <c r="V581" s="101"/>
      <c r="W581" s="98">
        <f t="shared" si="73"/>
        <v>0</v>
      </c>
      <c r="X581" s="98">
        <f t="shared" si="74"/>
        <v>0</v>
      </c>
      <c r="Y581" s="98">
        <f t="shared" si="75"/>
        <v>0</v>
      </c>
      <c r="Z581" s="98"/>
    </row>
    <row r="582" spans="1:26" ht="15">
      <c r="A582" s="94" t="str">
        <f t="shared" si="71"/>
        <v>Others</v>
      </c>
      <c r="B582" s="95"/>
      <c r="C582" s="95"/>
      <c r="D582" s="95"/>
      <c r="E582" s="96"/>
      <c r="F582" s="96"/>
      <c r="G582" s="97"/>
      <c r="H582" s="98">
        <f t="shared" si="68"/>
        <v>0</v>
      </c>
      <c r="I582" s="95"/>
      <c r="J582" s="95" t="s">
        <v>12</v>
      </c>
      <c r="K582" s="100"/>
      <c r="L582" s="100"/>
      <c r="M582" s="98">
        <f>+$Z$1*G582/$W$1</f>
        <v>0</v>
      </c>
      <c r="N582" s="98">
        <f>M582*$X$1/$Z$1</f>
        <v>0</v>
      </c>
      <c r="O582" s="98">
        <f t="shared" si="77"/>
        <v>0</v>
      </c>
      <c r="P582" s="101">
        <f t="shared" si="76"/>
        <v>0</v>
      </c>
      <c r="Q582" s="101"/>
      <c r="R582" s="98">
        <f t="shared" si="72"/>
        <v>0</v>
      </c>
      <c r="S582" s="98">
        <f t="shared" si="69"/>
        <v>0</v>
      </c>
      <c r="T582" s="98">
        <f t="shared" si="70"/>
        <v>0</v>
      </c>
      <c r="U582" s="101"/>
      <c r="V582" s="101"/>
      <c r="W582" s="98">
        <f t="shared" si="73"/>
        <v>0</v>
      </c>
      <c r="X582" s="98">
        <f t="shared" si="74"/>
        <v>0</v>
      </c>
      <c r="Y582" s="98">
        <f t="shared" si="75"/>
        <v>0</v>
      </c>
      <c r="Z582" s="98"/>
    </row>
    <row r="583" spans="1:26" ht="15">
      <c r="A583" s="94" t="str">
        <f t="shared" si="71"/>
        <v>Others</v>
      </c>
      <c r="B583" s="95"/>
      <c r="C583" s="95"/>
      <c r="D583" s="95"/>
      <c r="E583" s="96"/>
      <c r="F583" s="96"/>
      <c r="G583" s="97"/>
      <c r="H583" s="98">
        <f t="shared" si="68"/>
        <v>0</v>
      </c>
      <c r="I583" s="95"/>
      <c r="J583" s="95" t="s">
        <v>12</v>
      </c>
      <c r="K583" s="100"/>
      <c r="L583" s="100"/>
      <c r="M583" s="98">
        <f>+$Z$1*G583/$W$1</f>
        <v>0</v>
      </c>
      <c r="N583" s="98">
        <f>M583*$X$1/$Z$1</f>
        <v>0</v>
      </c>
      <c r="O583" s="98">
        <f t="shared" si="77"/>
        <v>0</v>
      </c>
      <c r="P583" s="101">
        <f t="shared" si="76"/>
        <v>0</v>
      </c>
      <c r="Q583" s="101"/>
      <c r="R583" s="98">
        <f t="shared" si="72"/>
        <v>0</v>
      </c>
      <c r="S583" s="98">
        <f t="shared" si="69"/>
        <v>0</v>
      </c>
      <c r="T583" s="98">
        <f t="shared" si="70"/>
        <v>0</v>
      </c>
      <c r="U583" s="101"/>
      <c r="V583" s="101"/>
      <c r="W583" s="98">
        <f t="shared" si="73"/>
        <v>0</v>
      </c>
      <c r="X583" s="98">
        <f t="shared" si="74"/>
        <v>0</v>
      </c>
      <c r="Y583" s="98">
        <f t="shared" si="75"/>
        <v>0</v>
      </c>
      <c r="Z583" s="98"/>
    </row>
    <row r="584" spans="1:28" ht="15">
      <c r="A584" s="94" t="str">
        <f t="shared" si="71"/>
        <v>Individuals &amp; HUF</v>
      </c>
      <c r="B584" s="95"/>
      <c r="C584" s="95"/>
      <c r="D584" s="95"/>
      <c r="E584" s="96"/>
      <c r="F584" s="96"/>
      <c r="G584" s="97"/>
      <c r="H584" s="98">
        <f t="shared" si="68"/>
        <v>0</v>
      </c>
      <c r="I584" s="95"/>
      <c r="J584" s="95" t="s">
        <v>101</v>
      </c>
      <c r="K584" s="100"/>
      <c r="L584" s="100"/>
      <c r="M584" s="98">
        <f>+$V$1*G584/$S$1</f>
        <v>0</v>
      </c>
      <c r="N584" s="98">
        <f>M584*$T$1/$V$1</f>
        <v>0</v>
      </c>
      <c r="O584" s="98">
        <f t="shared" si="77"/>
        <v>0</v>
      </c>
      <c r="P584" s="101">
        <f t="shared" si="76"/>
        <v>0</v>
      </c>
      <c r="Q584" s="101"/>
      <c r="R584" s="98">
        <f t="shared" si="72"/>
        <v>0</v>
      </c>
      <c r="S584" s="98">
        <f t="shared" si="69"/>
        <v>0</v>
      </c>
      <c r="T584" s="98">
        <f t="shared" si="70"/>
        <v>0</v>
      </c>
      <c r="U584" s="101"/>
      <c r="V584" s="101"/>
      <c r="W584" s="98">
        <f t="shared" si="73"/>
        <v>0</v>
      </c>
      <c r="X584" s="98">
        <f t="shared" si="74"/>
        <v>0</v>
      </c>
      <c r="Y584" s="98">
        <f t="shared" si="75"/>
        <v>0</v>
      </c>
      <c r="Z584" s="98"/>
      <c r="AB584" s="102"/>
    </row>
    <row r="585" spans="1:26" ht="15">
      <c r="A585" s="94" t="str">
        <f t="shared" si="71"/>
        <v>Others</v>
      </c>
      <c r="B585" s="95"/>
      <c r="C585" s="95"/>
      <c r="D585" s="95"/>
      <c r="E585" s="96"/>
      <c r="F585" s="96"/>
      <c r="G585" s="97"/>
      <c r="H585" s="98">
        <f t="shared" si="68"/>
        <v>0</v>
      </c>
      <c r="I585" s="95"/>
      <c r="J585" s="95" t="s">
        <v>12</v>
      </c>
      <c r="K585" s="100"/>
      <c r="L585" s="100"/>
      <c r="M585" s="98">
        <f>+$Z$1*G585/$W$1</f>
        <v>0</v>
      </c>
      <c r="N585" s="98">
        <f>M585*$X$1/$Z$1</f>
        <v>0</v>
      </c>
      <c r="O585" s="98">
        <f t="shared" si="77"/>
        <v>0</v>
      </c>
      <c r="P585" s="101">
        <f t="shared" si="76"/>
        <v>0</v>
      </c>
      <c r="Q585" s="101"/>
      <c r="R585" s="98">
        <f t="shared" si="72"/>
        <v>0</v>
      </c>
      <c r="S585" s="98">
        <f t="shared" si="69"/>
        <v>0</v>
      </c>
      <c r="T585" s="98">
        <f t="shared" si="70"/>
        <v>0</v>
      </c>
      <c r="U585" s="101"/>
      <c r="V585" s="101"/>
      <c r="W585" s="98">
        <f t="shared" si="73"/>
        <v>0</v>
      </c>
      <c r="X585" s="98">
        <f t="shared" si="74"/>
        <v>0</v>
      </c>
      <c r="Y585" s="98">
        <f t="shared" si="75"/>
        <v>0</v>
      </c>
      <c r="Z585" s="98"/>
    </row>
    <row r="586" spans="1:28" ht="15">
      <c r="A586" s="94" t="str">
        <f t="shared" si="71"/>
        <v>Individuals &amp; HUF</v>
      </c>
      <c r="B586" s="95"/>
      <c r="C586" s="95"/>
      <c r="D586" s="95"/>
      <c r="E586" s="96"/>
      <c r="F586" s="96"/>
      <c r="G586" s="97"/>
      <c r="H586" s="98">
        <f t="shared" si="68"/>
        <v>0</v>
      </c>
      <c r="I586" s="95"/>
      <c r="J586" s="95" t="s">
        <v>101</v>
      </c>
      <c r="K586" s="100"/>
      <c r="L586" s="100"/>
      <c r="M586" s="98">
        <f>+$V$1*G586/$S$1</f>
        <v>0</v>
      </c>
      <c r="N586" s="98">
        <f>M586*$T$1/$V$1</f>
        <v>0</v>
      </c>
      <c r="O586" s="98">
        <f t="shared" si="77"/>
        <v>0</v>
      </c>
      <c r="P586" s="101">
        <f t="shared" si="76"/>
        <v>0</v>
      </c>
      <c r="Q586" s="101"/>
      <c r="R586" s="98">
        <f t="shared" si="72"/>
        <v>0</v>
      </c>
      <c r="S586" s="98">
        <f t="shared" si="69"/>
        <v>0</v>
      </c>
      <c r="T586" s="98">
        <f t="shared" si="70"/>
        <v>0</v>
      </c>
      <c r="U586" s="101"/>
      <c r="V586" s="101"/>
      <c r="W586" s="98">
        <f t="shared" si="73"/>
        <v>0</v>
      </c>
      <c r="X586" s="98">
        <f t="shared" si="74"/>
        <v>0</v>
      </c>
      <c r="Y586" s="98">
        <f t="shared" si="75"/>
        <v>0</v>
      </c>
      <c r="Z586" s="98"/>
      <c r="AB586" s="102"/>
    </row>
    <row r="587" spans="1:26" ht="15">
      <c r="A587" s="94" t="str">
        <f t="shared" si="71"/>
        <v>Others</v>
      </c>
      <c r="B587" s="95"/>
      <c r="C587" s="95"/>
      <c r="D587" s="95"/>
      <c r="E587" s="96"/>
      <c r="F587" s="96"/>
      <c r="G587" s="97"/>
      <c r="H587" s="98">
        <f t="shared" si="68"/>
        <v>0</v>
      </c>
      <c r="I587" s="95"/>
      <c r="J587" s="95" t="s">
        <v>12</v>
      </c>
      <c r="K587" s="100"/>
      <c r="L587" s="100"/>
      <c r="M587" s="98">
        <f>+$Z$1*G587/$W$1</f>
        <v>0</v>
      </c>
      <c r="N587" s="98">
        <f>M587*$X$1/$Z$1</f>
        <v>0</v>
      </c>
      <c r="O587" s="98">
        <f t="shared" si="77"/>
        <v>0</v>
      </c>
      <c r="P587" s="101">
        <f t="shared" si="76"/>
        <v>0</v>
      </c>
      <c r="Q587" s="101"/>
      <c r="R587" s="98">
        <f t="shared" si="72"/>
        <v>0</v>
      </c>
      <c r="S587" s="98">
        <f t="shared" si="69"/>
        <v>0</v>
      </c>
      <c r="T587" s="98">
        <f t="shared" si="70"/>
        <v>0</v>
      </c>
      <c r="U587" s="101"/>
      <c r="V587" s="101"/>
      <c r="W587" s="98">
        <f t="shared" si="73"/>
        <v>0</v>
      </c>
      <c r="X587" s="98">
        <f t="shared" si="74"/>
        <v>0</v>
      </c>
      <c r="Y587" s="98">
        <f t="shared" si="75"/>
        <v>0</v>
      </c>
      <c r="Z587" s="98"/>
    </row>
    <row r="588" spans="1:28" ht="15">
      <c r="A588" s="94" t="str">
        <f t="shared" si="71"/>
        <v>Individuals &amp; HUF</v>
      </c>
      <c r="B588" s="95"/>
      <c r="C588" s="95"/>
      <c r="D588" s="95"/>
      <c r="E588" s="96"/>
      <c r="F588" s="96"/>
      <c r="G588" s="97"/>
      <c r="H588" s="98">
        <f t="shared" si="68"/>
        <v>0</v>
      </c>
      <c r="I588" s="95"/>
      <c r="J588" s="95" t="s">
        <v>101</v>
      </c>
      <c r="K588" s="100"/>
      <c r="L588" s="100"/>
      <c r="M588" s="98">
        <f>+$V$1*G588/$S$1</f>
        <v>0</v>
      </c>
      <c r="N588" s="98">
        <f>M588*$T$1/$V$1</f>
        <v>0</v>
      </c>
      <c r="O588" s="98">
        <f t="shared" si="77"/>
        <v>0</v>
      </c>
      <c r="P588" s="101">
        <f t="shared" si="76"/>
        <v>0</v>
      </c>
      <c r="Q588" s="101"/>
      <c r="R588" s="98">
        <f t="shared" si="72"/>
        <v>0</v>
      </c>
      <c r="S588" s="98">
        <f t="shared" si="69"/>
        <v>0</v>
      </c>
      <c r="T588" s="98">
        <f t="shared" si="70"/>
        <v>0</v>
      </c>
      <c r="U588" s="101"/>
      <c r="V588" s="101"/>
      <c r="W588" s="98">
        <f t="shared" si="73"/>
        <v>0</v>
      </c>
      <c r="X588" s="98">
        <f t="shared" si="74"/>
        <v>0</v>
      </c>
      <c r="Y588" s="98">
        <f t="shared" si="75"/>
        <v>0</v>
      </c>
      <c r="Z588" s="98"/>
      <c r="AB588" s="102"/>
    </row>
    <row r="589" spans="1:26" ht="15">
      <c r="A589" s="94" t="str">
        <f t="shared" si="71"/>
        <v>Others</v>
      </c>
      <c r="B589" s="95"/>
      <c r="C589" s="95"/>
      <c r="D589" s="95"/>
      <c r="E589" s="96"/>
      <c r="F589" s="96"/>
      <c r="G589" s="97"/>
      <c r="H589" s="98">
        <f t="shared" si="68"/>
        <v>0</v>
      </c>
      <c r="I589" s="95"/>
      <c r="J589" s="95" t="s">
        <v>12</v>
      </c>
      <c r="K589" s="100"/>
      <c r="L589" s="100"/>
      <c r="M589" s="98">
        <f>+$Z$1*G589/$W$1</f>
        <v>0</v>
      </c>
      <c r="N589" s="98">
        <f>M589*$X$1/$Z$1</f>
        <v>0</v>
      </c>
      <c r="O589" s="98">
        <f t="shared" si="77"/>
        <v>0</v>
      </c>
      <c r="P589" s="101">
        <f t="shared" si="76"/>
        <v>0</v>
      </c>
      <c r="Q589" s="101"/>
      <c r="R589" s="98">
        <f t="shared" si="72"/>
        <v>0</v>
      </c>
      <c r="S589" s="98">
        <f t="shared" si="69"/>
        <v>0</v>
      </c>
      <c r="T589" s="98">
        <f t="shared" si="70"/>
        <v>0</v>
      </c>
      <c r="U589" s="101"/>
      <c r="V589" s="101"/>
      <c r="W589" s="98">
        <f t="shared" si="73"/>
        <v>0</v>
      </c>
      <c r="X589" s="98">
        <f t="shared" si="74"/>
        <v>0</v>
      </c>
      <c r="Y589" s="98">
        <f t="shared" si="75"/>
        <v>0</v>
      </c>
      <c r="Z589" s="98"/>
    </row>
    <row r="590" spans="1:28" ht="15">
      <c r="A590" s="94" t="str">
        <f t="shared" si="71"/>
        <v>Individuals &amp; HUF</v>
      </c>
      <c r="B590" s="95"/>
      <c r="C590" s="95"/>
      <c r="D590" s="95"/>
      <c r="E590" s="96"/>
      <c r="F590" s="96"/>
      <c r="G590" s="97"/>
      <c r="H590" s="98">
        <f t="shared" si="68"/>
        <v>0</v>
      </c>
      <c r="I590" s="95"/>
      <c r="J590" s="95" t="s">
        <v>101</v>
      </c>
      <c r="K590" s="100"/>
      <c r="L590" s="100"/>
      <c r="M590" s="98">
        <f>+$V$1*G590/$S$1</f>
        <v>0</v>
      </c>
      <c r="N590" s="98">
        <f>M590*$T$1/$V$1</f>
        <v>0</v>
      </c>
      <c r="O590" s="98">
        <f t="shared" si="77"/>
        <v>0</v>
      </c>
      <c r="P590" s="101">
        <f t="shared" si="76"/>
        <v>0</v>
      </c>
      <c r="Q590" s="101"/>
      <c r="R590" s="98">
        <f t="shared" si="72"/>
        <v>0</v>
      </c>
      <c r="S590" s="98">
        <f t="shared" si="69"/>
        <v>0</v>
      </c>
      <c r="T590" s="98">
        <f t="shared" si="70"/>
        <v>0</v>
      </c>
      <c r="U590" s="101"/>
      <c r="V590" s="101"/>
      <c r="W590" s="98">
        <f t="shared" si="73"/>
        <v>0</v>
      </c>
      <c r="X590" s="98">
        <f t="shared" si="74"/>
        <v>0</v>
      </c>
      <c r="Y590" s="98">
        <f t="shared" si="75"/>
        <v>0</v>
      </c>
      <c r="Z590" s="98"/>
      <c r="AB590" s="102"/>
    </row>
    <row r="591" spans="1:26" ht="15">
      <c r="A591" s="94" t="str">
        <f t="shared" si="71"/>
        <v>Individuals &amp; HUF</v>
      </c>
      <c r="B591" s="95"/>
      <c r="C591" s="95"/>
      <c r="D591" s="95"/>
      <c r="E591" s="96"/>
      <c r="F591" s="96"/>
      <c r="G591" s="97"/>
      <c r="H591" s="98">
        <f t="shared" si="68"/>
        <v>0</v>
      </c>
      <c r="I591" s="95"/>
      <c r="J591" s="95" t="s">
        <v>101</v>
      </c>
      <c r="K591" s="100"/>
      <c r="L591" s="100"/>
      <c r="M591" s="98">
        <f>+$V$1*G591/$S$1</f>
        <v>0</v>
      </c>
      <c r="N591" s="98">
        <f>M591*$T$1/$V$1</f>
        <v>0</v>
      </c>
      <c r="O591" s="98">
        <f t="shared" si="77"/>
        <v>0</v>
      </c>
      <c r="P591" s="101">
        <f t="shared" si="76"/>
        <v>0</v>
      </c>
      <c r="Q591" s="101"/>
      <c r="R591" s="98">
        <f t="shared" si="72"/>
        <v>0</v>
      </c>
      <c r="S591" s="98">
        <f t="shared" si="69"/>
        <v>0</v>
      </c>
      <c r="T591" s="98">
        <f t="shared" si="70"/>
        <v>0</v>
      </c>
      <c r="U591" s="101"/>
      <c r="V591" s="101"/>
      <c r="W591" s="98">
        <f t="shared" si="73"/>
        <v>0</v>
      </c>
      <c r="X591" s="98">
        <f t="shared" si="74"/>
        <v>0</v>
      </c>
      <c r="Y591" s="98">
        <f t="shared" si="75"/>
        <v>0</v>
      </c>
      <c r="Z591" s="98"/>
    </row>
    <row r="592" spans="1:26" ht="15">
      <c r="A592" s="94" t="str">
        <f t="shared" si="71"/>
        <v>Others</v>
      </c>
      <c r="B592" s="95"/>
      <c r="C592" s="95"/>
      <c r="D592" s="95"/>
      <c r="E592" s="96"/>
      <c r="F592" s="96"/>
      <c r="G592" s="97"/>
      <c r="H592" s="98">
        <f t="shared" si="68"/>
        <v>0</v>
      </c>
      <c r="I592" s="95"/>
      <c r="J592" s="95" t="s">
        <v>12</v>
      </c>
      <c r="K592" s="100"/>
      <c r="L592" s="100"/>
      <c r="M592" s="98">
        <f>+$Z$1*G592/$W$1</f>
        <v>0</v>
      </c>
      <c r="N592" s="98">
        <f>M592*$X$1/$Z$1</f>
        <v>0</v>
      </c>
      <c r="O592" s="98">
        <f t="shared" si="77"/>
        <v>0</v>
      </c>
      <c r="P592" s="101">
        <f t="shared" si="76"/>
        <v>0</v>
      </c>
      <c r="Q592" s="101"/>
      <c r="R592" s="98">
        <f t="shared" si="72"/>
        <v>0</v>
      </c>
      <c r="S592" s="98">
        <f t="shared" si="69"/>
        <v>0</v>
      </c>
      <c r="T592" s="98">
        <f t="shared" si="70"/>
        <v>0</v>
      </c>
      <c r="U592" s="101"/>
      <c r="V592" s="101"/>
      <c r="W592" s="98">
        <f t="shared" si="73"/>
        <v>0</v>
      </c>
      <c r="X592" s="98">
        <f t="shared" si="74"/>
        <v>0</v>
      </c>
      <c r="Y592" s="98">
        <f t="shared" si="75"/>
        <v>0</v>
      </c>
      <c r="Z592" s="98"/>
    </row>
    <row r="593" spans="1:26" ht="15">
      <c r="A593" s="94" t="str">
        <f t="shared" si="71"/>
        <v>Others</v>
      </c>
      <c r="B593" s="95"/>
      <c r="C593" s="95"/>
      <c r="D593" s="95"/>
      <c r="E593" s="96"/>
      <c r="F593" s="96"/>
      <c r="G593" s="97"/>
      <c r="H593" s="98">
        <f t="shared" si="68"/>
        <v>0</v>
      </c>
      <c r="I593" s="95"/>
      <c r="J593" s="95" t="s">
        <v>12</v>
      </c>
      <c r="K593" s="100"/>
      <c r="L593" s="100"/>
      <c r="M593" s="98">
        <f>+$Z$1*G593/$W$1</f>
        <v>0</v>
      </c>
      <c r="N593" s="98">
        <f>M593*$X$1/$Z$1</f>
        <v>0</v>
      </c>
      <c r="O593" s="98">
        <f t="shared" si="77"/>
        <v>0</v>
      </c>
      <c r="P593" s="101">
        <f t="shared" si="76"/>
        <v>0</v>
      </c>
      <c r="Q593" s="101"/>
      <c r="R593" s="98">
        <f t="shared" si="72"/>
        <v>0</v>
      </c>
      <c r="S593" s="98">
        <f t="shared" si="69"/>
        <v>0</v>
      </c>
      <c r="T593" s="98">
        <f t="shared" si="70"/>
        <v>0</v>
      </c>
      <c r="U593" s="101"/>
      <c r="V593" s="101"/>
      <c r="W593" s="98">
        <f t="shared" si="73"/>
        <v>0</v>
      </c>
      <c r="X593" s="98">
        <f t="shared" si="74"/>
        <v>0</v>
      </c>
      <c r="Y593" s="98">
        <f t="shared" si="75"/>
        <v>0</v>
      </c>
      <c r="Z593" s="98"/>
    </row>
    <row r="594" spans="1:28" ht="15">
      <c r="A594" s="94" t="str">
        <f t="shared" si="71"/>
        <v>Individuals &amp; HUF</v>
      </c>
      <c r="B594" s="95"/>
      <c r="C594" s="95"/>
      <c r="D594" s="95"/>
      <c r="E594" s="96"/>
      <c r="F594" s="96"/>
      <c r="G594" s="97"/>
      <c r="H594" s="98">
        <f t="shared" si="68"/>
        <v>0</v>
      </c>
      <c r="I594" s="95"/>
      <c r="J594" s="95" t="s">
        <v>101</v>
      </c>
      <c r="K594" s="100"/>
      <c r="L594" s="100"/>
      <c r="M594" s="98">
        <f>+$V$1*G594/$S$1</f>
        <v>0</v>
      </c>
      <c r="N594" s="98">
        <f>M594*$T$1/$V$1</f>
        <v>0</v>
      </c>
      <c r="O594" s="98">
        <f t="shared" si="77"/>
        <v>0</v>
      </c>
      <c r="P594" s="101">
        <f t="shared" si="76"/>
        <v>0</v>
      </c>
      <c r="Q594" s="101"/>
      <c r="R594" s="98">
        <f t="shared" si="72"/>
        <v>0</v>
      </c>
      <c r="S594" s="98">
        <f t="shared" si="69"/>
        <v>0</v>
      </c>
      <c r="T594" s="98">
        <f t="shared" si="70"/>
        <v>0</v>
      </c>
      <c r="U594" s="101"/>
      <c r="V594" s="101"/>
      <c r="W594" s="98">
        <f t="shared" si="73"/>
        <v>0</v>
      </c>
      <c r="X594" s="98">
        <f t="shared" si="74"/>
        <v>0</v>
      </c>
      <c r="Y594" s="98">
        <f t="shared" si="75"/>
        <v>0</v>
      </c>
      <c r="Z594" s="98"/>
      <c r="AB594" s="102"/>
    </row>
    <row r="595" spans="1:26" ht="15">
      <c r="A595" s="94" t="str">
        <f t="shared" si="71"/>
        <v>Individuals &amp; HUF</v>
      </c>
      <c r="B595" s="95"/>
      <c r="C595" s="95"/>
      <c r="D595" s="95"/>
      <c r="E595" s="96"/>
      <c r="F595" s="96"/>
      <c r="G595" s="97"/>
      <c r="H595" s="98">
        <f t="shared" si="68"/>
        <v>0</v>
      </c>
      <c r="I595" s="95"/>
      <c r="J595" s="95" t="s">
        <v>101</v>
      </c>
      <c r="K595" s="100"/>
      <c r="L595" s="100"/>
      <c r="M595" s="98">
        <f>+$V$1*G595/$S$1</f>
        <v>0</v>
      </c>
      <c r="N595" s="98">
        <f>M595*$T$1/$V$1</f>
        <v>0</v>
      </c>
      <c r="O595" s="98">
        <f t="shared" si="77"/>
        <v>0</v>
      </c>
      <c r="P595" s="101">
        <f t="shared" si="76"/>
        <v>0</v>
      </c>
      <c r="Q595" s="101"/>
      <c r="R595" s="98">
        <f t="shared" si="72"/>
        <v>0</v>
      </c>
      <c r="S595" s="98">
        <f t="shared" si="69"/>
        <v>0</v>
      </c>
      <c r="T595" s="98">
        <f t="shared" si="70"/>
        <v>0</v>
      </c>
      <c r="U595" s="101"/>
      <c r="V595" s="101"/>
      <c r="W595" s="98">
        <f t="shared" si="73"/>
        <v>0</v>
      </c>
      <c r="X595" s="98">
        <f t="shared" si="74"/>
        <v>0</v>
      </c>
      <c r="Y595" s="98">
        <f t="shared" si="75"/>
        <v>0</v>
      </c>
      <c r="Z595" s="98"/>
    </row>
    <row r="596" spans="1:26" ht="15">
      <c r="A596" s="94" t="str">
        <f t="shared" si="71"/>
        <v>Others</v>
      </c>
      <c r="B596" s="95"/>
      <c r="C596" s="95"/>
      <c r="D596" s="95"/>
      <c r="E596" s="96"/>
      <c r="F596" s="96"/>
      <c r="G596" s="97"/>
      <c r="H596" s="98">
        <f aca="true" t="shared" si="78" ref="H596:H653">+G596</f>
        <v>0</v>
      </c>
      <c r="I596" s="95"/>
      <c r="J596" s="95" t="s">
        <v>12</v>
      </c>
      <c r="K596" s="100"/>
      <c r="L596" s="100"/>
      <c r="M596" s="98">
        <f>+$Z$1*G596/$W$1</f>
        <v>0</v>
      </c>
      <c r="N596" s="98">
        <f>M596*$X$1/$Z$1</f>
        <v>0</v>
      </c>
      <c r="O596" s="98">
        <f t="shared" si="77"/>
        <v>0</v>
      </c>
      <c r="P596" s="101">
        <f t="shared" si="76"/>
        <v>0</v>
      </c>
      <c r="Q596" s="101"/>
      <c r="R596" s="98">
        <f t="shared" si="72"/>
        <v>0</v>
      </c>
      <c r="S596" s="98">
        <f aca="true" t="shared" si="79" ref="S596:S653">R596*$T$1/$V$1</f>
        <v>0</v>
      </c>
      <c r="T596" s="98">
        <f aca="true" t="shared" si="80" ref="T596:T649">+R596-S596</f>
        <v>0</v>
      </c>
      <c r="U596" s="101"/>
      <c r="V596" s="101"/>
      <c r="W596" s="98">
        <f t="shared" si="73"/>
        <v>0</v>
      </c>
      <c r="X596" s="98">
        <f t="shared" si="74"/>
        <v>0</v>
      </c>
      <c r="Y596" s="98">
        <f t="shared" si="75"/>
        <v>0</v>
      </c>
      <c r="Z596" s="98"/>
    </row>
    <row r="597" spans="1:26" ht="15">
      <c r="A597" s="94" t="str">
        <f aca="true" t="shared" si="81" ref="A597:A653">+TRIM(B597)&amp;TRIM(D597)&amp;TRIM(J597)</f>
        <v>Others</v>
      </c>
      <c r="B597" s="95"/>
      <c r="C597" s="95"/>
      <c r="D597" s="95"/>
      <c r="E597" s="96"/>
      <c r="F597" s="96"/>
      <c r="G597" s="97"/>
      <c r="H597" s="98">
        <f t="shared" si="78"/>
        <v>0</v>
      </c>
      <c r="I597" s="95"/>
      <c r="J597" s="95" t="s">
        <v>12</v>
      </c>
      <c r="K597" s="100"/>
      <c r="L597" s="100"/>
      <c r="M597" s="98">
        <f>+$Z$1*G597/$W$1</f>
        <v>0</v>
      </c>
      <c r="N597" s="98">
        <f>M597*$X$1/$Z$1</f>
        <v>0</v>
      </c>
      <c r="O597" s="98">
        <f t="shared" si="77"/>
        <v>0</v>
      </c>
      <c r="P597" s="101">
        <f t="shared" si="76"/>
        <v>0</v>
      </c>
      <c r="Q597" s="101"/>
      <c r="R597" s="98">
        <f aca="true" t="shared" si="82" ref="R597:R649">+$V$1*G597/$S$1</f>
        <v>0</v>
      </c>
      <c r="S597" s="98">
        <f t="shared" si="79"/>
        <v>0</v>
      </c>
      <c r="T597" s="98">
        <f t="shared" si="80"/>
        <v>0</v>
      </c>
      <c r="U597" s="101"/>
      <c r="V597" s="101"/>
      <c r="W597" s="98">
        <f aca="true" t="shared" si="83" ref="W597:W649">+$Z$1*G597/$W$1</f>
        <v>0</v>
      </c>
      <c r="X597" s="98">
        <f aca="true" t="shared" si="84" ref="X597:X653">W597*$X$1/$Z$1</f>
        <v>0</v>
      </c>
      <c r="Y597" s="98">
        <f aca="true" t="shared" si="85" ref="Y597:Y649">+W597-X597</f>
        <v>0</v>
      </c>
      <c r="Z597" s="98"/>
    </row>
    <row r="598" spans="1:28" ht="15">
      <c r="A598" s="94" t="str">
        <f t="shared" si="81"/>
        <v>Individuals &amp; HUF</v>
      </c>
      <c r="B598" s="95"/>
      <c r="C598" s="95"/>
      <c r="D598" s="95"/>
      <c r="E598" s="96"/>
      <c r="F598" s="96"/>
      <c r="G598" s="97"/>
      <c r="H598" s="98">
        <f t="shared" si="78"/>
        <v>0</v>
      </c>
      <c r="I598" s="95"/>
      <c r="J598" s="95" t="s">
        <v>101</v>
      </c>
      <c r="K598" s="100"/>
      <c r="L598" s="100"/>
      <c r="M598" s="98">
        <f>+$V$1*G598/$S$1</f>
        <v>0</v>
      </c>
      <c r="N598" s="98">
        <f>M598*$T$1/$V$1</f>
        <v>0</v>
      </c>
      <c r="O598" s="98">
        <f t="shared" si="77"/>
        <v>0</v>
      </c>
      <c r="P598" s="101">
        <f t="shared" si="76"/>
        <v>0</v>
      </c>
      <c r="Q598" s="101"/>
      <c r="R598" s="98">
        <f t="shared" si="82"/>
        <v>0</v>
      </c>
      <c r="S598" s="98">
        <f t="shared" si="79"/>
        <v>0</v>
      </c>
      <c r="T598" s="98">
        <f t="shared" si="80"/>
        <v>0</v>
      </c>
      <c r="U598" s="101"/>
      <c r="V598" s="101"/>
      <c r="W598" s="98">
        <f t="shared" si="83"/>
        <v>0</v>
      </c>
      <c r="X598" s="98">
        <f t="shared" si="84"/>
        <v>0</v>
      </c>
      <c r="Y598" s="98">
        <f t="shared" si="85"/>
        <v>0</v>
      </c>
      <c r="Z598" s="98"/>
      <c r="AB598" s="102"/>
    </row>
    <row r="599" spans="1:26" ht="15">
      <c r="A599" s="94" t="str">
        <f t="shared" si="81"/>
        <v>Others</v>
      </c>
      <c r="B599" s="95"/>
      <c r="C599" s="95"/>
      <c r="D599" s="95"/>
      <c r="E599" s="96"/>
      <c r="F599" s="96"/>
      <c r="G599" s="97"/>
      <c r="H599" s="98">
        <f t="shared" si="78"/>
        <v>0</v>
      </c>
      <c r="I599" s="95"/>
      <c r="J599" s="95" t="s">
        <v>12</v>
      </c>
      <c r="K599" s="100"/>
      <c r="L599" s="100"/>
      <c r="M599" s="98">
        <f>+$Z$1*G599/$W$1</f>
        <v>0</v>
      </c>
      <c r="N599" s="98">
        <f>M599*$X$1/$Z$1</f>
        <v>0</v>
      </c>
      <c r="O599" s="98">
        <f t="shared" si="77"/>
        <v>0</v>
      </c>
      <c r="P599" s="101">
        <f t="shared" si="76"/>
        <v>0</v>
      </c>
      <c r="Q599" s="101"/>
      <c r="R599" s="98">
        <f t="shared" si="82"/>
        <v>0</v>
      </c>
      <c r="S599" s="98">
        <f t="shared" si="79"/>
        <v>0</v>
      </c>
      <c r="T599" s="98">
        <f t="shared" si="80"/>
        <v>0</v>
      </c>
      <c r="U599" s="101"/>
      <c r="V599" s="101"/>
      <c r="W599" s="98">
        <f t="shared" si="83"/>
        <v>0</v>
      </c>
      <c r="X599" s="98">
        <f t="shared" si="84"/>
        <v>0</v>
      </c>
      <c r="Y599" s="98">
        <f t="shared" si="85"/>
        <v>0</v>
      </c>
      <c r="Z599" s="98"/>
    </row>
    <row r="600" spans="1:28" ht="15">
      <c r="A600" s="94" t="str">
        <f t="shared" si="81"/>
        <v>Individuals &amp; HUF</v>
      </c>
      <c r="B600" s="95"/>
      <c r="C600" s="95"/>
      <c r="D600" s="95"/>
      <c r="E600" s="96"/>
      <c r="F600" s="96"/>
      <c r="G600" s="97"/>
      <c r="H600" s="98">
        <f t="shared" si="78"/>
        <v>0</v>
      </c>
      <c r="I600" s="95"/>
      <c r="J600" s="95" t="s">
        <v>101</v>
      </c>
      <c r="K600" s="100"/>
      <c r="L600" s="100"/>
      <c r="M600" s="98">
        <f>+$V$1*G600/$S$1</f>
        <v>0</v>
      </c>
      <c r="N600" s="98">
        <f>M600*$T$1/$V$1</f>
        <v>0</v>
      </c>
      <c r="O600" s="98">
        <f t="shared" si="77"/>
        <v>0</v>
      </c>
      <c r="P600" s="101">
        <f t="shared" si="76"/>
        <v>0</v>
      </c>
      <c r="Q600" s="101"/>
      <c r="R600" s="98">
        <f t="shared" si="82"/>
        <v>0</v>
      </c>
      <c r="S600" s="98">
        <f t="shared" si="79"/>
        <v>0</v>
      </c>
      <c r="T600" s="98">
        <f t="shared" si="80"/>
        <v>0</v>
      </c>
      <c r="U600" s="101"/>
      <c r="V600" s="101"/>
      <c r="W600" s="98">
        <f t="shared" si="83"/>
        <v>0</v>
      </c>
      <c r="X600" s="98">
        <f t="shared" si="84"/>
        <v>0</v>
      </c>
      <c r="Y600" s="98">
        <f t="shared" si="85"/>
        <v>0</v>
      </c>
      <c r="Z600" s="98"/>
      <c r="AB600" s="102"/>
    </row>
    <row r="601" spans="1:26" ht="15">
      <c r="A601" s="94" t="str">
        <f t="shared" si="81"/>
        <v>Others</v>
      </c>
      <c r="B601" s="95"/>
      <c r="C601" s="95"/>
      <c r="D601" s="95"/>
      <c r="E601" s="96"/>
      <c r="F601" s="96"/>
      <c r="G601" s="97"/>
      <c r="H601" s="98">
        <f t="shared" si="78"/>
        <v>0</v>
      </c>
      <c r="I601" s="95"/>
      <c r="J601" s="95" t="s">
        <v>12</v>
      </c>
      <c r="K601" s="100"/>
      <c r="L601" s="100"/>
      <c r="M601" s="98">
        <f>+$Z$1*G601/$W$1</f>
        <v>0</v>
      </c>
      <c r="N601" s="98">
        <f>M601*$X$1/$Z$1</f>
        <v>0</v>
      </c>
      <c r="O601" s="98">
        <f t="shared" si="77"/>
        <v>0</v>
      </c>
      <c r="P601" s="101">
        <f t="shared" si="76"/>
        <v>0</v>
      </c>
      <c r="Q601" s="101"/>
      <c r="R601" s="98">
        <f t="shared" si="82"/>
        <v>0</v>
      </c>
      <c r="S601" s="98">
        <f t="shared" si="79"/>
        <v>0</v>
      </c>
      <c r="T601" s="98">
        <f t="shared" si="80"/>
        <v>0</v>
      </c>
      <c r="U601" s="101"/>
      <c r="V601" s="101"/>
      <c r="W601" s="98">
        <f t="shared" si="83"/>
        <v>0</v>
      </c>
      <c r="X601" s="98">
        <f t="shared" si="84"/>
        <v>0</v>
      </c>
      <c r="Y601" s="98">
        <f t="shared" si="85"/>
        <v>0</v>
      </c>
      <c r="Z601" s="98"/>
    </row>
    <row r="602" spans="1:28" ht="15">
      <c r="A602" s="94" t="str">
        <f t="shared" si="81"/>
        <v>Individuals &amp; HUF</v>
      </c>
      <c r="B602" s="95"/>
      <c r="C602" s="95"/>
      <c r="D602" s="95"/>
      <c r="E602" s="96"/>
      <c r="F602" s="96"/>
      <c r="G602" s="97"/>
      <c r="H602" s="98">
        <f t="shared" si="78"/>
        <v>0</v>
      </c>
      <c r="I602" s="95"/>
      <c r="J602" s="95" t="s">
        <v>101</v>
      </c>
      <c r="K602" s="100"/>
      <c r="L602" s="100"/>
      <c r="M602" s="98">
        <f>+$V$1*G602/$S$1</f>
        <v>0</v>
      </c>
      <c r="N602" s="98">
        <f>M602*$T$1/$V$1</f>
        <v>0</v>
      </c>
      <c r="O602" s="98">
        <f t="shared" si="77"/>
        <v>0</v>
      </c>
      <c r="P602" s="101">
        <f t="shared" si="76"/>
        <v>0</v>
      </c>
      <c r="Q602" s="101"/>
      <c r="R602" s="98">
        <f t="shared" si="82"/>
        <v>0</v>
      </c>
      <c r="S602" s="98">
        <f t="shared" si="79"/>
        <v>0</v>
      </c>
      <c r="T602" s="98">
        <f t="shared" si="80"/>
        <v>0</v>
      </c>
      <c r="U602" s="101"/>
      <c r="V602" s="101"/>
      <c r="W602" s="98">
        <f t="shared" si="83"/>
        <v>0</v>
      </c>
      <c r="X602" s="98">
        <f t="shared" si="84"/>
        <v>0</v>
      </c>
      <c r="Y602" s="98">
        <f t="shared" si="85"/>
        <v>0</v>
      </c>
      <c r="Z602" s="98"/>
      <c r="AB602" s="102"/>
    </row>
    <row r="603" spans="1:26" ht="15">
      <c r="A603" s="94" t="str">
        <f t="shared" si="81"/>
        <v>Others</v>
      </c>
      <c r="B603" s="95"/>
      <c r="C603" s="95"/>
      <c r="D603" s="95"/>
      <c r="E603" s="96"/>
      <c r="F603" s="96"/>
      <c r="G603" s="97"/>
      <c r="H603" s="98">
        <f t="shared" si="78"/>
        <v>0</v>
      </c>
      <c r="I603" s="95"/>
      <c r="J603" s="95" t="s">
        <v>12</v>
      </c>
      <c r="K603" s="100"/>
      <c r="L603" s="100"/>
      <c r="M603" s="98">
        <f>+$Z$1*G603/$W$1</f>
        <v>0</v>
      </c>
      <c r="N603" s="98">
        <f>M603*$X$1/$Z$1</f>
        <v>0</v>
      </c>
      <c r="O603" s="98">
        <f t="shared" si="77"/>
        <v>0</v>
      </c>
      <c r="P603" s="101">
        <f t="shared" si="76"/>
        <v>0</v>
      </c>
      <c r="Q603" s="101"/>
      <c r="R603" s="98">
        <f t="shared" si="82"/>
        <v>0</v>
      </c>
      <c r="S603" s="98">
        <f t="shared" si="79"/>
        <v>0</v>
      </c>
      <c r="T603" s="98">
        <f t="shared" si="80"/>
        <v>0</v>
      </c>
      <c r="U603" s="101"/>
      <c r="V603" s="101"/>
      <c r="W603" s="98">
        <f t="shared" si="83"/>
        <v>0</v>
      </c>
      <c r="X603" s="98">
        <f t="shared" si="84"/>
        <v>0</v>
      </c>
      <c r="Y603" s="98">
        <f t="shared" si="85"/>
        <v>0</v>
      </c>
      <c r="Z603" s="98"/>
    </row>
    <row r="604" spans="1:28" ht="15">
      <c r="A604" s="94" t="str">
        <f t="shared" si="81"/>
        <v>Individuals &amp; HUF</v>
      </c>
      <c r="B604" s="95"/>
      <c r="C604" s="95"/>
      <c r="D604" s="95"/>
      <c r="E604" s="96"/>
      <c r="F604" s="96"/>
      <c r="G604" s="97"/>
      <c r="H604" s="98">
        <f t="shared" si="78"/>
        <v>0</v>
      </c>
      <c r="I604" s="95"/>
      <c r="J604" s="95" t="s">
        <v>101</v>
      </c>
      <c r="K604" s="100"/>
      <c r="L604" s="100"/>
      <c r="M604" s="98">
        <f>+$V$1*G604/$S$1</f>
        <v>0</v>
      </c>
      <c r="N604" s="98">
        <f>M604*$T$1/$V$1</f>
        <v>0</v>
      </c>
      <c r="O604" s="98">
        <f t="shared" si="77"/>
        <v>0</v>
      </c>
      <c r="P604" s="101">
        <f t="shared" si="76"/>
        <v>0</v>
      </c>
      <c r="Q604" s="101"/>
      <c r="R604" s="98">
        <f t="shared" si="82"/>
        <v>0</v>
      </c>
      <c r="S604" s="98">
        <f t="shared" si="79"/>
        <v>0</v>
      </c>
      <c r="T604" s="98">
        <f t="shared" si="80"/>
        <v>0</v>
      </c>
      <c r="U604" s="101"/>
      <c r="V604" s="101"/>
      <c r="W604" s="98">
        <f t="shared" si="83"/>
        <v>0</v>
      </c>
      <c r="X604" s="98">
        <f t="shared" si="84"/>
        <v>0</v>
      </c>
      <c r="Y604" s="98">
        <f t="shared" si="85"/>
        <v>0</v>
      </c>
      <c r="Z604" s="98"/>
      <c r="AB604" s="102"/>
    </row>
    <row r="605" spans="1:26" ht="15">
      <c r="A605" s="94" t="str">
        <f t="shared" si="81"/>
        <v>Individuals &amp; HUF</v>
      </c>
      <c r="B605" s="95"/>
      <c r="C605" s="95"/>
      <c r="D605" s="95"/>
      <c r="E605" s="96"/>
      <c r="F605" s="96"/>
      <c r="G605" s="97"/>
      <c r="H605" s="98">
        <f t="shared" si="78"/>
        <v>0</v>
      </c>
      <c r="I605" s="95"/>
      <c r="J605" s="95" t="s">
        <v>101</v>
      </c>
      <c r="K605" s="100"/>
      <c r="L605" s="100"/>
      <c r="M605" s="98">
        <f>+$V$1*G605/$S$1</f>
        <v>0</v>
      </c>
      <c r="N605" s="98">
        <f>M605*$T$1/$V$1</f>
        <v>0</v>
      </c>
      <c r="O605" s="98">
        <f t="shared" si="77"/>
        <v>0</v>
      </c>
      <c r="P605" s="101">
        <f t="shared" si="76"/>
        <v>0</v>
      </c>
      <c r="Q605" s="101"/>
      <c r="R605" s="98">
        <f t="shared" si="82"/>
        <v>0</v>
      </c>
      <c r="S605" s="98">
        <f t="shared" si="79"/>
        <v>0</v>
      </c>
      <c r="T605" s="98">
        <f t="shared" si="80"/>
        <v>0</v>
      </c>
      <c r="U605" s="101"/>
      <c r="V605" s="101"/>
      <c r="W605" s="98">
        <f t="shared" si="83"/>
        <v>0</v>
      </c>
      <c r="X605" s="98">
        <f t="shared" si="84"/>
        <v>0</v>
      </c>
      <c r="Y605" s="98">
        <f t="shared" si="85"/>
        <v>0</v>
      </c>
      <c r="Z605" s="98"/>
    </row>
    <row r="606" spans="1:26" ht="15">
      <c r="A606" s="94" t="str">
        <f t="shared" si="81"/>
        <v>Others</v>
      </c>
      <c r="B606" s="95"/>
      <c r="C606" s="95"/>
      <c r="D606" s="95"/>
      <c r="E606" s="96"/>
      <c r="F606" s="96"/>
      <c r="G606" s="97"/>
      <c r="H606" s="98">
        <f t="shared" si="78"/>
        <v>0</v>
      </c>
      <c r="I606" s="95"/>
      <c r="J606" s="95" t="s">
        <v>12</v>
      </c>
      <c r="K606" s="100"/>
      <c r="L606" s="100"/>
      <c r="M606" s="98">
        <f>+$Z$1*G606/$W$1</f>
        <v>0</v>
      </c>
      <c r="N606" s="98">
        <f>M606*$X$1/$Z$1</f>
        <v>0</v>
      </c>
      <c r="O606" s="98">
        <f t="shared" si="77"/>
        <v>0</v>
      </c>
      <c r="P606" s="101">
        <f t="shared" si="76"/>
        <v>0</v>
      </c>
      <c r="Q606" s="101"/>
      <c r="R606" s="98">
        <f t="shared" si="82"/>
        <v>0</v>
      </c>
      <c r="S606" s="98">
        <f t="shared" si="79"/>
        <v>0</v>
      </c>
      <c r="T606" s="98">
        <f t="shared" si="80"/>
        <v>0</v>
      </c>
      <c r="U606" s="101"/>
      <c r="V606" s="101"/>
      <c r="W606" s="98">
        <f t="shared" si="83"/>
        <v>0</v>
      </c>
      <c r="X606" s="98">
        <f t="shared" si="84"/>
        <v>0</v>
      </c>
      <c r="Y606" s="98">
        <f t="shared" si="85"/>
        <v>0</v>
      </c>
      <c r="Z606" s="98"/>
    </row>
    <row r="607" spans="1:26" ht="15">
      <c r="A607" s="94" t="str">
        <f t="shared" si="81"/>
        <v>Others</v>
      </c>
      <c r="B607" s="95"/>
      <c r="C607" s="95"/>
      <c r="D607" s="95"/>
      <c r="E607" s="96"/>
      <c r="F607" s="96"/>
      <c r="G607" s="97"/>
      <c r="H607" s="98">
        <f t="shared" si="78"/>
        <v>0</v>
      </c>
      <c r="I607" s="95"/>
      <c r="J607" s="95" t="s">
        <v>12</v>
      </c>
      <c r="K607" s="100"/>
      <c r="L607" s="100"/>
      <c r="M607" s="98">
        <f>+$V$1*G607/$S$1</f>
        <v>0</v>
      </c>
      <c r="N607" s="98">
        <f>M607*$T$1/$V$1</f>
        <v>0</v>
      </c>
      <c r="O607" s="98">
        <f t="shared" si="77"/>
        <v>0</v>
      </c>
      <c r="P607" s="101">
        <f t="shared" si="76"/>
        <v>0</v>
      </c>
      <c r="Q607" s="101"/>
      <c r="R607" s="98">
        <f t="shared" si="82"/>
        <v>0</v>
      </c>
      <c r="S607" s="98">
        <f t="shared" si="79"/>
        <v>0</v>
      </c>
      <c r="T607" s="98">
        <f t="shared" si="80"/>
        <v>0</v>
      </c>
      <c r="U607" s="101"/>
      <c r="V607" s="101"/>
      <c r="W607" s="98">
        <f t="shared" si="83"/>
        <v>0</v>
      </c>
      <c r="X607" s="98">
        <f t="shared" si="84"/>
        <v>0</v>
      </c>
      <c r="Y607" s="98">
        <f t="shared" si="85"/>
        <v>0</v>
      </c>
      <c r="Z607" s="98"/>
    </row>
    <row r="608" spans="1:28" ht="15">
      <c r="A608" s="94" t="str">
        <f t="shared" si="81"/>
        <v>Individuals &amp; HUF</v>
      </c>
      <c r="B608" s="95"/>
      <c r="C608" s="95"/>
      <c r="D608" s="95"/>
      <c r="E608" s="96"/>
      <c r="F608" s="96"/>
      <c r="G608" s="97"/>
      <c r="H608" s="98">
        <f t="shared" si="78"/>
        <v>0</v>
      </c>
      <c r="I608" s="95"/>
      <c r="J608" s="95" t="s">
        <v>101</v>
      </c>
      <c r="K608" s="100"/>
      <c r="L608" s="100"/>
      <c r="M608" s="98">
        <f>+$V$1*G608/$S$1</f>
        <v>0</v>
      </c>
      <c r="N608" s="98">
        <f>M608*$T$1/$V$1</f>
        <v>0</v>
      </c>
      <c r="O608" s="98">
        <f t="shared" si="77"/>
        <v>0</v>
      </c>
      <c r="P608" s="101">
        <f t="shared" si="76"/>
        <v>0</v>
      </c>
      <c r="Q608" s="101"/>
      <c r="R608" s="98">
        <f t="shared" si="82"/>
        <v>0</v>
      </c>
      <c r="S608" s="98">
        <f t="shared" si="79"/>
        <v>0</v>
      </c>
      <c r="T608" s="98">
        <f t="shared" si="80"/>
        <v>0</v>
      </c>
      <c r="U608" s="101"/>
      <c r="V608" s="101"/>
      <c r="W608" s="98">
        <f t="shared" si="83"/>
        <v>0</v>
      </c>
      <c r="X608" s="98">
        <f t="shared" si="84"/>
        <v>0</v>
      </c>
      <c r="Y608" s="98">
        <f t="shared" si="85"/>
        <v>0</v>
      </c>
      <c r="Z608" s="98"/>
      <c r="AB608" s="102"/>
    </row>
    <row r="609" spans="1:26" ht="15">
      <c r="A609" s="94" t="str">
        <f t="shared" si="81"/>
        <v>Others</v>
      </c>
      <c r="B609" s="95"/>
      <c r="C609" s="95"/>
      <c r="D609" s="95"/>
      <c r="E609" s="96"/>
      <c r="F609" s="96"/>
      <c r="G609" s="97"/>
      <c r="H609" s="98">
        <f t="shared" si="78"/>
        <v>0</v>
      </c>
      <c r="I609" s="95"/>
      <c r="J609" s="95" t="s">
        <v>12</v>
      </c>
      <c r="K609" s="100"/>
      <c r="L609" s="100"/>
      <c r="M609" s="98">
        <f>+$Z$1*G609/$W$1</f>
        <v>0</v>
      </c>
      <c r="N609" s="98">
        <f>M609*$X$1/$Z$1</f>
        <v>0</v>
      </c>
      <c r="O609" s="98">
        <f t="shared" si="77"/>
        <v>0</v>
      </c>
      <c r="P609" s="101">
        <f t="shared" si="76"/>
        <v>0</v>
      </c>
      <c r="Q609" s="101"/>
      <c r="R609" s="98">
        <f t="shared" si="82"/>
        <v>0</v>
      </c>
      <c r="S609" s="98">
        <f t="shared" si="79"/>
        <v>0</v>
      </c>
      <c r="T609" s="98">
        <f t="shared" si="80"/>
        <v>0</v>
      </c>
      <c r="U609" s="101"/>
      <c r="V609" s="101"/>
      <c r="W609" s="98">
        <f t="shared" si="83"/>
        <v>0</v>
      </c>
      <c r="X609" s="98">
        <f t="shared" si="84"/>
        <v>0</v>
      </c>
      <c r="Y609" s="98">
        <f t="shared" si="85"/>
        <v>0</v>
      </c>
      <c r="Z609" s="98"/>
    </row>
    <row r="610" spans="1:28" ht="15">
      <c r="A610" s="94" t="str">
        <f t="shared" si="81"/>
        <v>Individuals &amp; HUF</v>
      </c>
      <c r="B610" s="95"/>
      <c r="C610" s="95"/>
      <c r="D610" s="95"/>
      <c r="E610" s="96"/>
      <c r="F610" s="96"/>
      <c r="G610" s="97"/>
      <c r="H610" s="98">
        <f t="shared" si="78"/>
        <v>0</v>
      </c>
      <c r="I610" s="95"/>
      <c r="J610" s="95" t="s">
        <v>101</v>
      </c>
      <c r="K610" s="100"/>
      <c r="L610" s="100"/>
      <c r="M610" s="98">
        <f>+$V$1*G610/$S$1</f>
        <v>0</v>
      </c>
      <c r="N610" s="98">
        <f>M610*$T$1/$V$1</f>
        <v>0</v>
      </c>
      <c r="O610" s="98">
        <f t="shared" si="77"/>
        <v>0</v>
      </c>
      <c r="P610" s="101">
        <f t="shared" si="76"/>
        <v>0</v>
      </c>
      <c r="Q610" s="101"/>
      <c r="R610" s="98">
        <f t="shared" si="82"/>
        <v>0</v>
      </c>
      <c r="S610" s="98">
        <f t="shared" si="79"/>
        <v>0</v>
      </c>
      <c r="T610" s="98">
        <f t="shared" si="80"/>
        <v>0</v>
      </c>
      <c r="U610" s="101"/>
      <c r="V610" s="101"/>
      <c r="W610" s="98">
        <f t="shared" si="83"/>
        <v>0</v>
      </c>
      <c r="X610" s="98">
        <f t="shared" si="84"/>
        <v>0</v>
      </c>
      <c r="Y610" s="98">
        <f t="shared" si="85"/>
        <v>0</v>
      </c>
      <c r="Z610" s="98"/>
      <c r="AB610" s="102"/>
    </row>
    <row r="611" spans="1:26" ht="15">
      <c r="A611" s="94" t="str">
        <f t="shared" si="81"/>
        <v>Others</v>
      </c>
      <c r="B611" s="95"/>
      <c r="C611" s="95"/>
      <c r="D611" s="95"/>
      <c r="E611" s="96"/>
      <c r="F611" s="96"/>
      <c r="G611" s="97"/>
      <c r="H611" s="98">
        <f t="shared" si="78"/>
        <v>0</v>
      </c>
      <c r="I611" s="95"/>
      <c r="J611" s="95" t="s">
        <v>12</v>
      </c>
      <c r="K611" s="100"/>
      <c r="L611" s="100"/>
      <c r="M611" s="98">
        <f>+$Z$1*G611/$W$1</f>
        <v>0</v>
      </c>
      <c r="N611" s="98">
        <f>M611*$X$1/$Z$1</f>
        <v>0</v>
      </c>
      <c r="O611" s="98">
        <f t="shared" si="77"/>
        <v>0</v>
      </c>
      <c r="P611" s="101">
        <f t="shared" si="76"/>
        <v>0</v>
      </c>
      <c r="Q611" s="101"/>
      <c r="R611" s="98">
        <f t="shared" si="82"/>
        <v>0</v>
      </c>
      <c r="S611" s="98">
        <f t="shared" si="79"/>
        <v>0</v>
      </c>
      <c r="T611" s="98">
        <f t="shared" si="80"/>
        <v>0</v>
      </c>
      <c r="U611" s="101"/>
      <c r="V611" s="101"/>
      <c r="W611" s="98">
        <f t="shared" si="83"/>
        <v>0</v>
      </c>
      <c r="X611" s="98">
        <f t="shared" si="84"/>
        <v>0</v>
      </c>
      <c r="Y611" s="98">
        <f t="shared" si="85"/>
        <v>0</v>
      </c>
      <c r="Z611" s="98"/>
    </row>
    <row r="612" spans="1:28" ht="15">
      <c r="A612" s="94" t="str">
        <f t="shared" si="81"/>
        <v>Individuals &amp; HUF</v>
      </c>
      <c r="B612" s="95"/>
      <c r="C612" s="95"/>
      <c r="D612" s="95"/>
      <c r="E612" s="96"/>
      <c r="F612" s="96"/>
      <c r="G612" s="97"/>
      <c r="H612" s="98">
        <f t="shared" si="78"/>
        <v>0</v>
      </c>
      <c r="I612" s="95"/>
      <c r="J612" s="95" t="s">
        <v>101</v>
      </c>
      <c r="K612" s="100"/>
      <c r="L612" s="100"/>
      <c r="M612" s="98">
        <f>+$V$1*G612/$S$1</f>
        <v>0</v>
      </c>
      <c r="N612" s="98">
        <f>M612*$T$1/$V$1</f>
        <v>0</v>
      </c>
      <c r="O612" s="98">
        <f t="shared" si="77"/>
        <v>0</v>
      </c>
      <c r="P612" s="101">
        <f t="shared" si="76"/>
        <v>0</v>
      </c>
      <c r="Q612" s="101"/>
      <c r="R612" s="98">
        <f t="shared" si="82"/>
        <v>0</v>
      </c>
      <c r="S612" s="98">
        <f t="shared" si="79"/>
        <v>0</v>
      </c>
      <c r="T612" s="98">
        <f t="shared" si="80"/>
        <v>0</v>
      </c>
      <c r="U612" s="101"/>
      <c r="V612" s="101"/>
      <c r="W612" s="98">
        <f t="shared" si="83"/>
        <v>0</v>
      </c>
      <c r="X612" s="98">
        <f t="shared" si="84"/>
        <v>0</v>
      </c>
      <c r="Y612" s="98">
        <f t="shared" si="85"/>
        <v>0</v>
      </c>
      <c r="Z612" s="98"/>
      <c r="AB612" s="102"/>
    </row>
    <row r="613" spans="1:26" ht="15">
      <c r="A613" s="94" t="str">
        <f t="shared" si="81"/>
        <v>Others</v>
      </c>
      <c r="B613" s="95"/>
      <c r="C613" s="95"/>
      <c r="D613" s="95"/>
      <c r="E613" s="96"/>
      <c r="F613" s="96"/>
      <c r="G613" s="97"/>
      <c r="H613" s="98">
        <f t="shared" si="78"/>
        <v>0</v>
      </c>
      <c r="I613" s="95"/>
      <c r="J613" s="95" t="s">
        <v>12</v>
      </c>
      <c r="K613" s="100"/>
      <c r="L613" s="100"/>
      <c r="M613" s="98">
        <f>+$Z$1*G613/$W$1</f>
        <v>0</v>
      </c>
      <c r="N613" s="98">
        <f>M613*$X$1/$Z$1</f>
        <v>0</v>
      </c>
      <c r="O613" s="98">
        <f t="shared" si="77"/>
        <v>0</v>
      </c>
      <c r="P613" s="101">
        <f t="shared" si="76"/>
        <v>0</v>
      </c>
      <c r="Q613" s="101"/>
      <c r="R613" s="98">
        <f t="shared" si="82"/>
        <v>0</v>
      </c>
      <c r="S613" s="98">
        <f t="shared" si="79"/>
        <v>0</v>
      </c>
      <c r="T613" s="98">
        <f t="shared" si="80"/>
        <v>0</v>
      </c>
      <c r="U613" s="101"/>
      <c r="V613" s="101"/>
      <c r="W613" s="98">
        <f t="shared" si="83"/>
        <v>0</v>
      </c>
      <c r="X613" s="98">
        <f t="shared" si="84"/>
        <v>0</v>
      </c>
      <c r="Y613" s="98">
        <f t="shared" si="85"/>
        <v>0</v>
      </c>
      <c r="Z613" s="98"/>
    </row>
    <row r="614" spans="1:28" ht="15">
      <c r="A614" s="94" t="str">
        <f t="shared" si="81"/>
        <v>Individuals &amp; HUF</v>
      </c>
      <c r="B614" s="95"/>
      <c r="C614" s="95"/>
      <c r="D614" s="95"/>
      <c r="E614" s="96"/>
      <c r="F614" s="96"/>
      <c r="G614" s="97"/>
      <c r="H614" s="98">
        <f t="shared" si="78"/>
        <v>0</v>
      </c>
      <c r="I614" s="95"/>
      <c r="J614" s="95" t="s">
        <v>101</v>
      </c>
      <c r="K614" s="100"/>
      <c r="L614" s="100"/>
      <c r="M614" s="98">
        <f>+$V$1*G614/$S$1</f>
        <v>0</v>
      </c>
      <c r="N614" s="98">
        <f>M614*$T$1/$V$1</f>
        <v>0</v>
      </c>
      <c r="O614" s="98">
        <f t="shared" si="77"/>
        <v>0</v>
      </c>
      <c r="P614" s="101">
        <f t="shared" si="76"/>
        <v>0</v>
      </c>
      <c r="Q614" s="101"/>
      <c r="R614" s="98">
        <f t="shared" si="82"/>
        <v>0</v>
      </c>
      <c r="S614" s="98">
        <f t="shared" si="79"/>
        <v>0</v>
      </c>
      <c r="T614" s="98">
        <f t="shared" si="80"/>
        <v>0</v>
      </c>
      <c r="U614" s="101"/>
      <c r="V614" s="101"/>
      <c r="W614" s="98">
        <f t="shared" si="83"/>
        <v>0</v>
      </c>
      <c r="X614" s="98">
        <f t="shared" si="84"/>
        <v>0</v>
      </c>
      <c r="Y614" s="98">
        <f t="shared" si="85"/>
        <v>0</v>
      </c>
      <c r="Z614" s="98"/>
      <c r="AB614" s="102"/>
    </row>
    <row r="615" spans="1:26" ht="15">
      <c r="A615" s="94" t="str">
        <f t="shared" si="81"/>
        <v>Others</v>
      </c>
      <c r="B615" s="95"/>
      <c r="C615" s="95"/>
      <c r="D615" s="95"/>
      <c r="E615" s="96"/>
      <c r="F615" s="96"/>
      <c r="G615" s="97"/>
      <c r="H615" s="98">
        <f t="shared" si="78"/>
        <v>0</v>
      </c>
      <c r="I615" s="95"/>
      <c r="J615" s="95" t="s">
        <v>12</v>
      </c>
      <c r="K615" s="100"/>
      <c r="L615" s="100"/>
      <c r="M615" s="98">
        <f>+$Z$1*G615/$W$1</f>
        <v>0</v>
      </c>
      <c r="N615" s="98">
        <f>M615*$X$1/$Z$1</f>
        <v>0</v>
      </c>
      <c r="O615" s="98">
        <f t="shared" si="77"/>
        <v>0</v>
      </c>
      <c r="P615" s="101">
        <f t="shared" si="76"/>
        <v>0</v>
      </c>
      <c r="Q615" s="101"/>
      <c r="R615" s="98">
        <f t="shared" si="82"/>
        <v>0</v>
      </c>
      <c r="S615" s="98">
        <f t="shared" si="79"/>
        <v>0</v>
      </c>
      <c r="T615" s="98">
        <f t="shared" si="80"/>
        <v>0</v>
      </c>
      <c r="U615" s="101"/>
      <c r="V615" s="101"/>
      <c r="W615" s="98">
        <f t="shared" si="83"/>
        <v>0</v>
      </c>
      <c r="X615" s="98">
        <f t="shared" si="84"/>
        <v>0</v>
      </c>
      <c r="Y615" s="98">
        <f t="shared" si="85"/>
        <v>0</v>
      </c>
      <c r="Z615" s="98"/>
    </row>
    <row r="616" spans="1:28" ht="15">
      <c r="A616" s="94" t="str">
        <f t="shared" si="81"/>
        <v>Individuals &amp; HUF</v>
      </c>
      <c r="B616" s="95"/>
      <c r="C616" s="95"/>
      <c r="D616" s="95"/>
      <c r="E616" s="96"/>
      <c r="F616" s="96"/>
      <c r="G616" s="97"/>
      <c r="H616" s="98">
        <f t="shared" si="78"/>
        <v>0</v>
      </c>
      <c r="I616" s="95"/>
      <c r="J616" s="95" t="s">
        <v>101</v>
      </c>
      <c r="K616" s="100"/>
      <c r="L616" s="100"/>
      <c r="M616" s="98">
        <f>+$V$1*G616/$S$1</f>
        <v>0</v>
      </c>
      <c r="N616" s="98">
        <f>M616*$T$1/$V$1</f>
        <v>0</v>
      </c>
      <c r="O616" s="98">
        <f t="shared" si="77"/>
        <v>0</v>
      </c>
      <c r="P616" s="101">
        <f t="shared" si="76"/>
        <v>0</v>
      </c>
      <c r="Q616" s="101"/>
      <c r="R616" s="98">
        <f t="shared" si="82"/>
        <v>0</v>
      </c>
      <c r="S616" s="98">
        <f t="shared" si="79"/>
        <v>0</v>
      </c>
      <c r="T616" s="98">
        <f t="shared" si="80"/>
        <v>0</v>
      </c>
      <c r="U616" s="101"/>
      <c r="V616" s="101"/>
      <c r="W616" s="98">
        <f t="shared" si="83"/>
        <v>0</v>
      </c>
      <c r="X616" s="98">
        <f t="shared" si="84"/>
        <v>0</v>
      </c>
      <c r="Y616" s="98">
        <f t="shared" si="85"/>
        <v>0</v>
      </c>
      <c r="Z616" s="98"/>
      <c r="AB616" s="102"/>
    </row>
    <row r="617" spans="1:26" ht="15">
      <c r="A617" s="94" t="str">
        <f t="shared" si="81"/>
        <v>Individuals &amp; HUF</v>
      </c>
      <c r="B617" s="95"/>
      <c r="C617" s="95"/>
      <c r="D617" s="95"/>
      <c r="E617" s="96"/>
      <c r="F617" s="96"/>
      <c r="G617" s="97"/>
      <c r="H617" s="98">
        <f t="shared" si="78"/>
        <v>0</v>
      </c>
      <c r="I617" s="95"/>
      <c r="J617" s="95" t="s">
        <v>101</v>
      </c>
      <c r="K617" s="100"/>
      <c r="L617" s="100"/>
      <c r="M617" s="98">
        <f>+$V$1*G617/$S$1</f>
        <v>0</v>
      </c>
      <c r="N617" s="98">
        <f>M617*$T$1/$V$1</f>
        <v>0</v>
      </c>
      <c r="O617" s="98">
        <f t="shared" si="77"/>
        <v>0</v>
      </c>
      <c r="P617" s="101">
        <f t="shared" si="76"/>
        <v>0</v>
      </c>
      <c r="Q617" s="101"/>
      <c r="R617" s="98">
        <f t="shared" si="82"/>
        <v>0</v>
      </c>
      <c r="S617" s="98">
        <f t="shared" si="79"/>
        <v>0</v>
      </c>
      <c r="T617" s="98">
        <f t="shared" si="80"/>
        <v>0</v>
      </c>
      <c r="U617" s="101"/>
      <c r="V617" s="101"/>
      <c r="W617" s="98">
        <f t="shared" si="83"/>
        <v>0</v>
      </c>
      <c r="X617" s="98">
        <f t="shared" si="84"/>
        <v>0</v>
      </c>
      <c r="Y617" s="98">
        <f t="shared" si="85"/>
        <v>0</v>
      </c>
      <c r="Z617" s="98"/>
    </row>
    <row r="618" spans="1:26" ht="15">
      <c r="A618" s="94" t="str">
        <f t="shared" si="81"/>
        <v>Others</v>
      </c>
      <c r="B618" s="95"/>
      <c r="C618" s="95"/>
      <c r="D618" s="95"/>
      <c r="E618" s="96"/>
      <c r="F618" s="96"/>
      <c r="G618" s="97"/>
      <c r="H618" s="98">
        <f t="shared" si="78"/>
        <v>0</v>
      </c>
      <c r="I618" s="95"/>
      <c r="J618" s="95" t="s">
        <v>12</v>
      </c>
      <c r="K618" s="100"/>
      <c r="L618" s="100"/>
      <c r="M618" s="98">
        <f>+$Z$1*G618/$W$1</f>
        <v>0</v>
      </c>
      <c r="N618" s="98">
        <f>M618*$X$1/$Z$1</f>
        <v>0</v>
      </c>
      <c r="O618" s="98">
        <f t="shared" si="77"/>
        <v>0</v>
      </c>
      <c r="P618" s="101">
        <f t="shared" si="76"/>
        <v>0</v>
      </c>
      <c r="Q618" s="101"/>
      <c r="R618" s="98">
        <f t="shared" si="82"/>
        <v>0</v>
      </c>
      <c r="S618" s="98">
        <f t="shared" si="79"/>
        <v>0</v>
      </c>
      <c r="T618" s="98">
        <f t="shared" si="80"/>
        <v>0</v>
      </c>
      <c r="U618" s="101"/>
      <c r="V618" s="101"/>
      <c r="W618" s="98">
        <f t="shared" si="83"/>
        <v>0</v>
      </c>
      <c r="X618" s="98">
        <f t="shared" si="84"/>
        <v>0</v>
      </c>
      <c r="Y618" s="98">
        <f t="shared" si="85"/>
        <v>0</v>
      </c>
      <c r="Z618" s="98"/>
    </row>
    <row r="619" spans="1:26" ht="15">
      <c r="A619" s="94" t="str">
        <f t="shared" si="81"/>
        <v>Others</v>
      </c>
      <c r="B619" s="95"/>
      <c r="C619" s="95"/>
      <c r="D619" s="95"/>
      <c r="E619" s="96"/>
      <c r="F619" s="96"/>
      <c r="G619" s="97"/>
      <c r="H619" s="98">
        <f t="shared" si="78"/>
        <v>0</v>
      </c>
      <c r="I619" s="95"/>
      <c r="J619" s="95" t="s">
        <v>12</v>
      </c>
      <c r="K619" s="100"/>
      <c r="L619" s="100"/>
      <c r="M619" s="98">
        <f>+$Z$1*G619/$W$1</f>
        <v>0</v>
      </c>
      <c r="N619" s="98">
        <f>M619*$X$1/$Z$1</f>
        <v>0</v>
      </c>
      <c r="O619" s="98">
        <f t="shared" si="77"/>
        <v>0</v>
      </c>
      <c r="P619" s="101">
        <f t="shared" si="76"/>
        <v>0</v>
      </c>
      <c r="Q619" s="101"/>
      <c r="R619" s="98">
        <f t="shared" si="82"/>
        <v>0</v>
      </c>
      <c r="S619" s="98">
        <f t="shared" si="79"/>
        <v>0</v>
      </c>
      <c r="T619" s="98">
        <f t="shared" si="80"/>
        <v>0</v>
      </c>
      <c r="U619" s="101"/>
      <c r="V619" s="101"/>
      <c r="W619" s="98">
        <f t="shared" si="83"/>
        <v>0</v>
      </c>
      <c r="X619" s="98">
        <f t="shared" si="84"/>
        <v>0</v>
      </c>
      <c r="Y619" s="98">
        <f t="shared" si="85"/>
        <v>0</v>
      </c>
      <c r="Z619" s="98"/>
    </row>
    <row r="620" spans="1:28" ht="15">
      <c r="A620" s="94" t="str">
        <f t="shared" si="81"/>
        <v>Individuals &amp; HUF</v>
      </c>
      <c r="B620" s="95"/>
      <c r="C620" s="95"/>
      <c r="D620" s="95"/>
      <c r="E620" s="96"/>
      <c r="F620" s="96"/>
      <c r="G620" s="97"/>
      <c r="H620" s="98">
        <f t="shared" si="78"/>
        <v>0</v>
      </c>
      <c r="I620" s="95"/>
      <c r="J620" s="95" t="s">
        <v>101</v>
      </c>
      <c r="K620" s="100"/>
      <c r="L620" s="100"/>
      <c r="M620" s="98">
        <f>+$V$1*G620/$S$1</f>
        <v>0</v>
      </c>
      <c r="N620" s="98">
        <f>M620*$T$1/$V$1</f>
        <v>0</v>
      </c>
      <c r="O620" s="98">
        <f t="shared" si="77"/>
        <v>0</v>
      </c>
      <c r="P620" s="101">
        <f t="shared" si="76"/>
        <v>0</v>
      </c>
      <c r="Q620" s="101"/>
      <c r="R620" s="98">
        <f t="shared" si="82"/>
        <v>0</v>
      </c>
      <c r="S620" s="98">
        <f t="shared" si="79"/>
        <v>0</v>
      </c>
      <c r="T620" s="98">
        <f t="shared" si="80"/>
        <v>0</v>
      </c>
      <c r="U620" s="101"/>
      <c r="V620" s="101"/>
      <c r="W620" s="98">
        <f t="shared" si="83"/>
        <v>0</v>
      </c>
      <c r="X620" s="98">
        <f t="shared" si="84"/>
        <v>0</v>
      </c>
      <c r="Y620" s="98">
        <f t="shared" si="85"/>
        <v>0</v>
      </c>
      <c r="Z620" s="98"/>
      <c r="AB620" s="102"/>
    </row>
    <row r="621" spans="1:26" ht="15">
      <c r="A621" s="94" t="str">
        <f t="shared" si="81"/>
        <v>Others</v>
      </c>
      <c r="B621" s="95"/>
      <c r="C621" s="95"/>
      <c r="D621" s="95"/>
      <c r="E621" s="96"/>
      <c r="F621" s="96"/>
      <c r="G621" s="97"/>
      <c r="H621" s="98">
        <f t="shared" si="78"/>
        <v>0</v>
      </c>
      <c r="I621" s="95"/>
      <c r="J621" s="95" t="s">
        <v>12</v>
      </c>
      <c r="K621" s="100"/>
      <c r="L621" s="100"/>
      <c r="M621" s="98">
        <f>+$Z$1*G621/$W$1</f>
        <v>0</v>
      </c>
      <c r="N621" s="98">
        <f>M621*$X$1/$Z$1</f>
        <v>0</v>
      </c>
      <c r="O621" s="98">
        <f t="shared" si="77"/>
        <v>0</v>
      </c>
      <c r="P621" s="101">
        <f t="shared" si="76"/>
        <v>0</v>
      </c>
      <c r="Q621" s="101"/>
      <c r="R621" s="98">
        <f t="shared" si="82"/>
        <v>0</v>
      </c>
      <c r="S621" s="98">
        <f t="shared" si="79"/>
        <v>0</v>
      </c>
      <c r="T621" s="98">
        <f t="shared" si="80"/>
        <v>0</v>
      </c>
      <c r="U621" s="101"/>
      <c r="V621" s="101"/>
      <c r="W621" s="98">
        <f t="shared" si="83"/>
        <v>0</v>
      </c>
      <c r="X621" s="98">
        <f t="shared" si="84"/>
        <v>0</v>
      </c>
      <c r="Y621" s="98">
        <f t="shared" si="85"/>
        <v>0</v>
      </c>
      <c r="Z621" s="98"/>
    </row>
    <row r="622" spans="1:28" ht="15">
      <c r="A622" s="94" t="str">
        <f t="shared" si="81"/>
        <v>Individuals &amp; HUF</v>
      </c>
      <c r="B622" s="95"/>
      <c r="C622" s="95"/>
      <c r="D622" s="95"/>
      <c r="E622" s="96"/>
      <c r="F622" s="96"/>
      <c r="G622" s="97"/>
      <c r="H622" s="98">
        <f t="shared" si="78"/>
        <v>0</v>
      </c>
      <c r="I622" s="95"/>
      <c r="J622" s="95" t="s">
        <v>101</v>
      </c>
      <c r="K622" s="100"/>
      <c r="L622" s="100"/>
      <c r="M622" s="98">
        <f>+$V$1*G622/$S$1</f>
        <v>0</v>
      </c>
      <c r="N622" s="98">
        <f>M622*$T$1/$V$1</f>
        <v>0</v>
      </c>
      <c r="O622" s="98">
        <f t="shared" si="77"/>
        <v>0</v>
      </c>
      <c r="P622" s="101">
        <f t="shared" si="76"/>
        <v>0</v>
      </c>
      <c r="Q622" s="101"/>
      <c r="R622" s="98">
        <f t="shared" si="82"/>
        <v>0</v>
      </c>
      <c r="S622" s="98">
        <f t="shared" si="79"/>
        <v>0</v>
      </c>
      <c r="T622" s="98">
        <f t="shared" si="80"/>
        <v>0</v>
      </c>
      <c r="U622" s="101"/>
      <c r="V622" s="101"/>
      <c r="W622" s="98">
        <f t="shared" si="83"/>
        <v>0</v>
      </c>
      <c r="X622" s="98">
        <f t="shared" si="84"/>
        <v>0</v>
      </c>
      <c r="Y622" s="98">
        <f t="shared" si="85"/>
        <v>0</v>
      </c>
      <c r="Z622" s="98"/>
      <c r="AB622" s="102"/>
    </row>
    <row r="623" spans="1:26" ht="15">
      <c r="A623" s="94" t="str">
        <f t="shared" si="81"/>
        <v>Others</v>
      </c>
      <c r="B623" s="95"/>
      <c r="C623" s="95"/>
      <c r="D623" s="95"/>
      <c r="E623" s="96"/>
      <c r="F623" s="96"/>
      <c r="G623" s="97"/>
      <c r="H623" s="98">
        <f t="shared" si="78"/>
        <v>0</v>
      </c>
      <c r="I623" s="95"/>
      <c r="J623" s="95" t="s">
        <v>12</v>
      </c>
      <c r="K623" s="100"/>
      <c r="L623" s="100"/>
      <c r="M623" s="98">
        <f>+$Z$1*G623/$W$1</f>
        <v>0</v>
      </c>
      <c r="N623" s="98">
        <f>M623*$X$1/$Z$1</f>
        <v>0</v>
      </c>
      <c r="O623" s="98">
        <f t="shared" si="77"/>
        <v>0</v>
      </c>
      <c r="P623" s="101">
        <f t="shared" si="76"/>
        <v>0</v>
      </c>
      <c r="Q623" s="101"/>
      <c r="R623" s="98">
        <f t="shared" si="82"/>
        <v>0</v>
      </c>
      <c r="S623" s="98">
        <f t="shared" si="79"/>
        <v>0</v>
      </c>
      <c r="T623" s="98">
        <f t="shared" si="80"/>
        <v>0</v>
      </c>
      <c r="U623" s="101"/>
      <c r="V623" s="101"/>
      <c r="W623" s="98">
        <f t="shared" si="83"/>
        <v>0</v>
      </c>
      <c r="X623" s="98">
        <f t="shared" si="84"/>
        <v>0</v>
      </c>
      <c r="Y623" s="98">
        <f t="shared" si="85"/>
        <v>0</v>
      </c>
      <c r="Z623" s="98"/>
    </row>
    <row r="624" spans="1:28" ht="15">
      <c r="A624" s="94" t="str">
        <f t="shared" si="81"/>
        <v>Individuals &amp; HUF</v>
      </c>
      <c r="B624" s="95"/>
      <c r="C624" s="95"/>
      <c r="D624" s="95"/>
      <c r="E624" s="96"/>
      <c r="F624" s="96"/>
      <c r="G624" s="97"/>
      <c r="H624" s="98">
        <f t="shared" si="78"/>
        <v>0</v>
      </c>
      <c r="I624" s="95"/>
      <c r="J624" s="95" t="s">
        <v>101</v>
      </c>
      <c r="K624" s="100"/>
      <c r="L624" s="100"/>
      <c r="M624" s="98">
        <f>+$V$1*G624/$S$1</f>
        <v>0</v>
      </c>
      <c r="N624" s="98">
        <f>M624*$T$1/$V$1</f>
        <v>0</v>
      </c>
      <c r="O624" s="98">
        <f t="shared" si="77"/>
        <v>0</v>
      </c>
      <c r="P624" s="101">
        <f t="shared" si="76"/>
        <v>0</v>
      </c>
      <c r="Q624" s="101"/>
      <c r="R624" s="98">
        <f t="shared" si="82"/>
        <v>0</v>
      </c>
      <c r="S624" s="98">
        <f t="shared" si="79"/>
        <v>0</v>
      </c>
      <c r="T624" s="98">
        <f t="shared" si="80"/>
        <v>0</v>
      </c>
      <c r="U624" s="101"/>
      <c r="V624" s="101"/>
      <c r="W624" s="98">
        <f t="shared" si="83"/>
        <v>0</v>
      </c>
      <c r="X624" s="98">
        <f t="shared" si="84"/>
        <v>0</v>
      </c>
      <c r="Y624" s="98">
        <f t="shared" si="85"/>
        <v>0</v>
      </c>
      <c r="Z624" s="98"/>
      <c r="AB624" s="102"/>
    </row>
    <row r="625" spans="1:26" ht="15">
      <c r="A625" s="94" t="str">
        <f t="shared" si="81"/>
        <v>Others</v>
      </c>
      <c r="B625" s="95"/>
      <c r="C625" s="95"/>
      <c r="D625" s="95"/>
      <c r="E625" s="96"/>
      <c r="F625" s="96"/>
      <c r="G625" s="97"/>
      <c r="H625" s="98">
        <f t="shared" si="78"/>
        <v>0</v>
      </c>
      <c r="I625" s="95"/>
      <c r="J625" s="95" t="s">
        <v>12</v>
      </c>
      <c r="K625" s="100"/>
      <c r="L625" s="100"/>
      <c r="M625" s="98">
        <f>+$Z$1*G625/$W$1</f>
        <v>0</v>
      </c>
      <c r="N625" s="98">
        <f>M625*$X$1/$Z$1</f>
        <v>0</v>
      </c>
      <c r="O625" s="98">
        <f t="shared" si="77"/>
        <v>0</v>
      </c>
      <c r="P625" s="101">
        <f t="shared" si="76"/>
        <v>0</v>
      </c>
      <c r="Q625" s="101"/>
      <c r="R625" s="98">
        <f t="shared" si="82"/>
        <v>0</v>
      </c>
      <c r="S625" s="98">
        <f t="shared" si="79"/>
        <v>0</v>
      </c>
      <c r="T625" s="98">
        <f t="shared" si="80"/>
        <v>0</v>
      </c>
      <c r="U625" s="101"/>
      <c r="V625" s="101"/>
      <c r="W625" s="98">
        <f t="shared" si="83"/>
        <v>0</v>
      </c>
      <c r="X625" s="98">
        <f t="shared" si="84"/>
        <v>0</v>
      </c>
      <c r="Y625" s="98">
        <f t="shared" si="85"/>
        <v>0</v>
      </c>
      <c r="Z625" s="98"/>
    </row>
    <row r="626" spans="1:28" ht="15">
      <c r="A626" s="94" t="str">
        <f t="shared" si="81"/>
        <v>Individuals &amp; HUF</v>
      </c>
      <c r="B626" s="95"/>
      <c r="C626" s="95"/>
      <c r="D626" s="95"/>
      <c r="E626" s="96"/>
      <c r="F626" s="96"/>
      <c r="G626" s="97"/>
      <c r="H626" s="98">
        <f t="shared" si="78"/>
        <v>0</v>
      </c>
      <c r="I626" s="95"/>
      <c r="J626" s="95" t="s">
        <v>101</v>
      </c>
      <c r="K626" s="100"/>
      <c r="L626" s="100"/>
      <c r="M626" s="98">
        <f>+$V$1*G626/$S$1</f>
        <v>0</v>
      </c>
      <c r="N626" s="98">
        <f>M626*$T$1/$V$1</f>
        <v>0</v>
      </c>
      <c r="O626" s="98">
        <f t="shared" si="77"/>
        <v>0</v>
      </c>
      <c r="P626" s="101">
        <f t="shared" si="76"/>
        <v>0</v>
      </c>
      <c r="Q626" s="101"/>
      <c r="R626" s="98">
        <f t="shared" si="82"/>
        <v>0</v>
      </c>
      <c r="S626" s="98">
        <f t="shared" si="79"/>
        <v>0</v>
      </c>
      <c r="T626" s="98">
        <f t="shared" si="80"/>
        <v>0</v>
      </c>
      <c r="U626" s="101"/>
      <c r="V626" s="101"/>
      <c r="W626" s="98">
        <f t="shared" si="83"/>
        <v>0</v>
      </c>
      <c r="X626" s="98">
        <f t="shared" si="84"/>
        <v>0</v>
      </c>
      <c r="Y626" s="98">
        <f t="shared" si="85"/>
        <v>0</v>
      </c>
      <c r="Z626" s="98"/>
      <c r="AB626" s="102"/>
    </row>
    <row r="627" spans="1:26" ht="15">
      <c r="A627" s="94" t="str">
        <f t="shared" si="81"/>
        <v>Others</v>
      </c>
      <c r="B627" s="95"/>
      <c r="C627" s="95"/>
      <c r="D627" s="95"/>
      <c r="E627" s="96"/>
      <c r="F627" s="96"/>
      <c r="G627" s="97"/>
      <c r="H627" s="98">
        <f t="shared" si="78"/>
        <v>0</v>
      </c>
      <c r="I627" s="95"/>
      <c r="J627" s="95" t="s">
        <v>12</v>
      </c>
      <c r="K627" s="100"/>
      <c r="L627" s="100"/>
      <c r="M627" s="98">
        <f>+$Z$1*G627/$W$1</f>
        <v>0</v>
      </c>
      <c r="N627" s="98">
        <f>M627*$X$1/$Z$1</f>
        <v>0</v>
      </c>
      <c r="O627" s="98">
        <f t="shared" si="77"/>
        <v>0</v>
      </c>
      <c r="P627" s="101">
        <f t="shared" si="76"/>
        <v>0</v>
      </c>
      <c r="Q627" s="101"/>
      <c r="R627" s="98">
        <f t="shared" si="82"/>
        <v>0</v>
      </c>
      <c r="S627" s="98">
        <f t="shared" si="79"/>
        <v>0</v>
      </c>
      <c r="T627" s="98">
        <f t="shared" si="80"/>
        <v>0</v>
      </c>
      <c r="U627" s="101"/>
      <c r="V627" s="101"/>
      <c r="W627" s="98">
        <f t="shared" si="83"/>
        <v>0</v>
      </c>
      <c r="X627" s="98">
        <f t="shared" si="84"/>
        <v>0</v>
      </c>
      <c r="Y627" s="98">
        <f t="shared" si="85"/>
        <v>0</v>
      </c>
      <c r="Z627" s="98"/>
    </row>
    <row r="628" spans="1:28" ht="15">
      <c r="A628" s="94" t="str">
        <f t="shared" si="81"/>
        <v>Individuals &amp; HUF</v>
      </c>
      <c r="B628" s="95"/>
      <c r="C628" s="95"/>
      <c r="D628" s="95"/>
      <c r="E628" s="96"/>
      <c r="F628" s="96"/>
      <c r="G628" s="97"/>
      <c r="H628" s="98">
        <f t="shared" si="78"/>
        <v>0</v>
      </c>
      <c r="I628" s="95"/>
      <c r="J628" s="95" t="s">
        <v>101</v>
      </c>
      <c r="K628" s="100"/>
      <c r="L628" s="100"/>
      <c r="M628" s="98">
        <f>+$V$1*G628/$S$1</f>
        <v>0</v>
      </c>
      <c r="N628" s="98">
        <f>M628*$T$1/$V$1</f>
        <v>0</v>
      </c>
      <c r="O628" s="98">
        <f t="shared" si="77"/>
        <v>0</v>
      </c>
      <c r="P628" s="101">
        <f t="shared" si="76"/>
        <v>0</v>
      </c>
      <c r="Q628" s="101"/>
      <c r="R628" s="98">
        <f t="shared" si="82"/>
        <v>0</v>
      </c>
      <c r="S628" s="98">
        <f t="shared" si="79"/>
        <v>0</v>
      </c>
      <c r="T628" s="98">
        <f t="shared" si="80"/>
        <v>0</v>
      </c>
      <c r="U628" s="101"/>
      <c r="V628" s="101"/>
      <c r="W628" s="98">
        <f t="shared" si="83"/>
        <v>0</v>
      </c>
      <c r="X628" s="98">
        <f t="shared" si="84"/>
        <v>0</v>
      </c>
      <c r="Y628" s="98">
        <f t="shared" si="85"/>
        <v>0</v>
      </c>
      <c r="Z628" s="98"/>
      <c r="AB628" s="102"/>
    </row>
    <row r="629" spans="1:26" ht="15">
      <c r="A629" s="94" t="str">
        <f t="shared" si="81"/>
        <v>Individuals &amp; HUF</v>
      </c>
      <c r="B629" s="95"/>
      <c r="C629" s="95"/>
      <c r="D629" s="95"/>
      <c r="E629" s="96"/>
      <c r="F629" s="96"/>
      <c r="G629" s="97"/>
      <c r="H629" s="98">
        <f t="shared" si="78"/>
        <v>0</v>
      </c>
      <c r="I629" s="95"/>
      <c r="J629" s="95" t="s">
        <v>101</v>
      </c>
      <c r="K629" s="100"/>
      <c r="L629" s="100"/>
      <c r="M629" s="98">
        <f>+$V$1*G629/$S$1</f>
        <v>0</v>
      </c>
      <c r="N629" s="98">
        <f>M629*$T$1/$V$1</f>
        <v>0</v>
      </c>
      <c r="O629" s="98">
        <f t="shared" si="77"/>
        <v>0</v>
      </c>
      <c r="P629" s="101">
        <f t="shared" si="76"/>
        <v>0</v>
      </c>
      <c r="Q629" s="101"/>
      <c r="R629" s="98">
        <f t="shared" si="82"/>
        <v>0</v>
      </c>
      <c r="S629" s="98">
        <f t="shared" si="79"/>
        <v>0</v>
      </c>
      <c r="T629" s="98">
        <f t="shared" si="80"/>
        <v>0</v>
      </c>
      <c r="U629" s="101"/>
      <c r="V629" s="101"/>
      <c r="W629" s="98">
        <f t="shared" si="83"/>
        <v>0</v>
      </c>
      <c r="X629" s="98">
        <f t="shared" si="84"/>
        <v>0</v>
      </c>
      <c r="Y629" s="98">
        <f t="shared" si="85"/>
        <v>0</v>
      </c>
      <c r="Z629" s="98"/>
    </row>
    <row r="630" spans="1:26" ht="15">
      <c r="A630" s="94" t="str">
        <f t="shared" si="81"/>
        <v>Others</v>
      </c>
      <c r="B630" s="95"/>
      <c r="C630" s="95"/>
      <c r="D630" s="95"/>
      <c r="E630" s="96"/>
      <c r="F630" s="96"/>
      <c r="G630" s="97"/>
      <c r="H630" s="98">
        <f t="shared" si="78"/>
        <v>0</v>
      </c>
      <c r="I630" s="95"/>
      <c r="J630" s="95" t="s">
        <v>12</v>
      </c>
      <c r="K630" s="100"/>
      <c r="L630" s="100"/>
      <c r="M630" s="98">
        <f>+$Z$1*G630/$W$1</f>
        <v>0</v>
      </c>
      <c r="N630" s="98">
        <f>M630*$X$1/$Z$1</f>
        <v>0</v>
      </c>
      <c r="O630" s="98">
        <f t="shared" si="77"/>
        <v>0</v>
      </c>
      <c r="P630" s="101">
        <f t="shared" si="76"/>
        <v>0</v>
      </c>
      <c r="Q630" s="101"/>
      <c r="R630" s="98">
        <f t="shared" si="82"/>
        <v>0</v>
      </c>
      <c r="S630" s="98">
        <f t="shared" si="79"/>
        <v>0</v>
      </c>
      <c r="T630" s="98">
        <f t="shared" si="80"/>
        <v>0</v>
      </c>
      <c r="U630" s="101"/>
      <c r="V630" s="101"/>
      <c r="W630" s="98">
        <f t="shared" si="83"/>
        <v>0</v>
      </c>
      <c r="X630" s="98">
        <f t="shared" si="84"/>
        <v>0</v>
      </c>
      <c r="Y630" s="98">
        <f t="shared" si="85"/>
        <v>0</v>
      </c>
      <c r="Z630" s="98"/>
    </row>
    <row r="631" spans="1:26" ht="15">
      <c r="A631" s="94" t="str">
        <f t="shared" si="81"/>
        <v>Others</v>
      </c>
      <c r="B631" s="95"/>
      <c r="C631" s="95"/>
      <c r="D631" s="95"/>
      <c r="E631" s="96"/>
      <c r="F631" s="96"/>
      <c r="G631" s="97"/>
      <c r="H631" s="98">
        <f t="shared" si="78"/>
        <v>0</v>
      </c>
      <c r="I631" s="95"/>
      <c r="J631" s="95" t="s">
        <v>12</v>
      </c>
      <c r="K631" s="100"/>
      <c r="L631" s="100"/>
      <c r="M631" s="98">
        <f>+$Z$1*G631/$W$1</f>
        <v>0</v>
      </c>
      <c r="N631" s="98">
        <f>M631*$X$1/$Z$1</f>
        <v>0</v>
      </c>
      <c r="O631" s="98">
        <f t="shared" si="77"/>
        <v>0</v>
      </c>
      <c r="P631" s="101">
        <f t="shared" si="76"/>
        <v>0</v>
      </c>
      <c r="Q631" s="101"/>
      <c r="R631" s="98">
        <f t="shared" si="82"/>
        <v>0</v>
      </c>
      <c r="S631" s="98">
        <f t="shared" si="79"/>
        <v>0</v>
      </c>
      <c r="T631" s="98">
        <f t="shared" si="80"/>
        <v>0</v>
      </c>
      <c r="U631" s="101"/>
      <c r="V631" s="101"/>
      <c r="W631" s="98">
        <f t="shared" si="83"/>
        <v>0</v>
      </c>
      <c r="X631" s="98">
        <f t="shared" si="84"/>
        <v>0</v>
      </c>
      <c r="Y631" s="98">
        <f t="shared" si="85"/>
        <v>0</v>
      </c>
      <c r="Z631" s="98"/>
    </row>
    <row r="632" spans="1:28" ht="15">
      <c r="A632" s="94" t="str">
        <f t="shared" si="81"/>
        <v>Individuals &amp; HUF</v>
      </c>
      <c r="B632" s="95"/>
      <c r="C632" s="95"/>
      <c r="D632" s="95"/>
      <c r="E632" s="96"/>
      <c r="F632" s="96"/>
      <c r="G632" s="97"/>
      <c r="H632" s="98">
        <f t="shared" si="78"/>
        <v>0</v>
      </c>
      <c r="I632" s="95"/>
      <c r="J632" s="95" t="s">
        <v>101</v>
      </c>
      <c r="K632" s="100"/>
      <c r="L632" s="100"/>
      <c r="M632" s="98">
        <f>+$V$1*G632/$S$1</f>
        <v>0</v>
      </c>
      <c r="N632" s="98">
        <f>M632*$T$1/$V$1</f>
        <v>0</v>
      </c>
      <c r="O632" s="98">
        <f t="shared" si="77"/>
        <v>0</v>
      </c>
      <c r="P632" s="101">
        <f t="shared" si="76"/>
        <v>0</v>
      </c>
      <c r="Q632" s="101"/>
      <c r="R632" s="98">
        <f t="shared" si="82"/>
        <v>0</v>
      </c>
      <c r="S632" s="98">
        <f t="shared" si="79"/>
        <v>0</v>
      </c>
      <c r="T632" s="98">
        <f t="shared" si="80"/>
        <v>0</v>
      </c>
      <c r="U632" s="101"/>
      <c r="V632" s="101"/>
      <c r="W632" s="98">
        <f t="shared" si="83"/>
        <v>0</v>
      </c>
      <c r="X632" s="98">
        <f t="shared" si="84"/>
        <v>0</v>
      </c>
      <c r="Y632" s="98">
        <f t="shared" si="85"/>
        <v>0</v>
      </c>
      <c r="Z632" s="98"/>
      <c r="AB632" s="102"/>
    </row>
    <row r="633" spans="1:26" ht="15">
      <c r="A633" s="94" t="str">
        <f t="shared" si="81"/>
        <v>Others</v>
      </c>
      <c r="B633" s="95"/>
      <c r="C633" s="95"/>
      <c r="D633" s="95"/>
      <c r="E633" s="96"/>
      <c r="F633" s="96"/>
      <c r="G633" s="97"/>
      <c r="H633" s="98">
        <f t="shared" si="78"/>
        <v>0</v>
      </c>
      <c r="I633" s="95"/>
      <c r="J633" s="95" t="s">
        <v>12</v>
      </c>
      <c r="K633" s="100"/>
      <c r="L633" s="100"/>
      <c r="M633" s="98">
        <f>+$Z$1*G633/$W$1</f>
        <v>0</v>
      </c>
      <c r="N633" s="98">
        <f>M633*$X$1/$Z$1</f>
        <v>0</v>
      </c>
      <c r="O633" s="98">
        <f t="shared" si="77"/>
        <v>0</v>
      </c>
      <c r="P633" s="101">
        <f t="shared" si="76"/>
        <v>0</v>
      </c>
      <c r="Q633" s="101"/>
      <c r="R633" s="98">
        <f t="shared" si="82"/>
        <v>0</v>
      </c>
      <c r="S633" s="98">
        <f t="shared" si="79"/>
        <v>0</v>
      </c>
      <c r="T633" s="98">
        <f t="shared" si="80"/>
        <v>0</v>
      </c>
      <c r="U633" s="101"/>
      <c r="V633" s="101"/>
      <c r="W633" s="98">
        <f t="shared" si="83"/>
        <v>0</v>
      </c>
      <c r="X633" s="98">
        <f t="shared" si="84"/>
        <v>0</v>
      </c>
      <c r="Y633" s="98">
        <f t="shared" si="85"/>
        <v>0</v>
      </c>
      <c r="Z633" s="98"/>
    </row>
    <row r="634" spans="1:28" ht="15">
      <c r="A634" s="94" t="str">
        <f t="shared" si="81"/>
        <v>Individuals &amp; HUF</v>
      </c>
      <c r="B634" s="95"/>
      <c r="C634" s="95"/>
      <c r="D634" s="95"/>
      <c r="E634" s="96"/>
      <c r="F634" s="96"/>
      <c r="G634" s="97"/>
      <c r="H634" s="98">
        <f t="shared" si="78"/>
        <v>0</v>
      </c>
      <c r="I634" s="95"/>
      <c r="J634" s="95" t="s">
        <v>101</v>
      </c>
      <c r="K634" s="100"/>
      <c r="L634" s="100"/>
      <c r="M634" s="98">
        <f>+$V$1*G634/$S$1</f>
        <v>0</v>
      </c>
      <c r="N634" s="98">
        <f>M634*$T$1/$V$1</f>
        <v>0</v>
      </c>
      <c r="O634" s="98">
        <f t="shared" si="77"/>
        <v>0</v>
      </c>
      <c r="P634" s="101">
        <f t="shared" si="76"/>
        <v>0</v>
      </c>
      <c r="Q634" s="101"/>
      <c r="R634" s="98">
        <f t="shared" si="82"/>
        <v>0</v>
      </c>
      <c r="S634" s="98">
        <f t="shared" si="79"/>
        <v>0</v>
      </c>
      <c r="T634" s="98">
        <f t="shared" si="80"/>
        <v>0</v>
      </c>
      <c r="U634" s="101"/>
      <c r="V634" s="101"/>
      <c r="W634" s="98">
        <f t="shared" si="83"/>
        <v>0</v>
      </c>
      <c r="X634" s="98">
        <f t="shared" si="84"/>
        <v>0</v>
      </c>
      <c r="Y634" s="98">
        <f t="shared" si="85"/>
        <v>0</v>
      </c>
      <c r="Z634" s="98"/>
      <c r="AB634" s="102"/>
    </row>
    <row r="635" spans="1:26" ht="15">
      <c r="A635" s="94" t="str">
        <f t="shared" si="81"/>
        <v>Others</v>
      </c>
      <c r="B635" s="95"/>
      <c r="C635" s="95"/>
      <c r="D635" s="95"/>
      <c r="E635" s="96"/>
      <c r="F635" s="96"/>
      <c r="G635" s="97"/>
      <c r="H635" s="98">
        <f t="shared" si="78"/>
        <v>0</v>
      </c>
      <c r="I635" s="95"/>
      <c r="J635" s="95" t="s">
        <v>12</v>
      </c>
      <c r="K635" s="100"/>
      <c r="L635" s="100"/>
      <c r="M635" s="98">
        <f>+$Z$1*G635/$W$1</f>
        <v>0</v>
      </c>
      <c r="N635" s="98">
        <f>M635*$X$1/$Z$1</f>
        <v>0</v>
      </c>
      <c r="O635" s="98">
        <f t="shared" si="77"/>
        <v>0</v>
      </c>
      <c r="P635" s="101">
        <f t="shared" si="76"/>
        <v>0</v>
      </c>
      <c r="Q635" s="101"/>
      <c r="R635" s="98">
        <f t="shared" si="82"/>
        <v>0</v>
      </c>
      <c r="S635" s="98">
        <f t="shared" si="79"/>
        <v>0</v>
      </c>
      <c r="T635" s="98">
        <f t="shared" si="80"/>
        <v>0</v>
      </c>
      <c r="U635" s="101"/>
      <c r="V635" s="101"/>
      <c r="W635" s="98">
        <f t="shared" si="83"/>
        <v>0</v>
      </c>
      <c r="X635" s="98">
        <f t="shared" si="84"/>
        <v>0</v>
      </c>
      <c r="Y635" s="98">
        <f t="shared" si="85"/>
        <v>0</v>
      </c>
      <c r="Z635" s="98"/>
    </row>
    <row r="636" spans="1:28" ht="15">
      <c r="A636" s="94" t="str">
        <f t="shared" si="81"/>
        <v>Individuals &amp; HUF</v>
      </c>
      <c r="B636" s="95"/>
      <c r="C636" s="95"/>
      <c r="D636" s="95"/>
      <c r="E636" s="96"/>
      <c r="F636" s="96"/>
      <c r="G636" s="97"/>
      <c r="H636" s="98">
        <f t="shared" si="78"/>
        <v>0</v>
      </c>
      <c r="I636" s="95"/>
      <c r="J636" s="95" t="s">
        <v>101</v>
      </c>
      <c r="K636" s="100"/>
      <c r="L636" s="100"/>
      <c r="M636" s="98">
        <f>+$V$1*G636/$S$1</f>
        <v>0</v>
      </c>
      <c r="N636" s="98">
        <f>M636*$T$1/$V$1</f>
        <v>0</v>
      </c>
      <c r="O636" s="98">
        <f t="shared" si="77"/>
        <v>0</v>
      </c>
      <c r="P636" s="101">
        <f t="shared" si="76"/>
        <v>0</v>
      </c>
      <c r="Q636" s="101"/>
      <c r="R636" s="98">
        <f t="shared" si="82"/>
        <v>0</v>
      </c>
      <c r="S636" s="98">
        <f t="shared" si="79"/>
        <v>0</v>
      </c>
      <c r="T636" s="98">
        <f t="shared" si="80"/>
        <v>0</v>
      </c>
      <c r="U636" s="101"/>
      <c r="V636" s="101"/>
      <c r="W636" s="98">
        <f t="shared" si="83"/>
        <v>0</v>
      </c>
      <c r="X636" s="98">
        <f t="shared" si="84"/>
        <v>0</v>
      </c>
      <c r="Y636" s="98">
        <f t="shared" si="85"/>
        <v>0</v>
      </c>
      <c r="Z636" s="98"/>
      <c r="AB636" s="102"/>
    </row>
    <row r="637" spans="1:26" ht="15">
      <c r="A637" s="94" t="str">
        <f t="shared" si="81"/>
        <v>Others</v>
      </c>
      <c r="B637" s="95"/>
      <c r="C637" s="95"/>
      <c r="D637" s="95"/>
      <c r="E637" s="96"/>
      <c r="F637" s="96"/>
      <c r="G637" s="97"/>
      <c r="H637" s="98">
        <f t="shared" si="78"/>
        <v>0</v>
      </c>
      <c r="I637" s="95"/>
      <c r="J637" s="95" t="s">
        <v>12</v>
      </c>
      <c r="K637" s="100"/>
      <c r="L637" s="100"/>
      <c r="M637" s="98">
        <f>+$Z$1*G637/$W$1</f>
        <v>0</v>
      </c>
      <c r="N637" s="98">
        <f>M637*$X$1/$Z$1</f>
        <v>0</v>
      </c>
      <c r="O637" s="98">
        <f t="shared" si="77"/>
        <v>0</v>
      </c>
      <c r="P637" s="101">
        <f t="shared" si="76"/>
        <v>0</v>
      </c>
      <c r="Q637" s="101"/>
      <c r="R637" s="98">
        <f t="shared" si="82"/>
        <v>0</v>
      </c>
      <c r="S637" s="98">
        <f t="shared" si="79"/>
        <v>0</v>
      </c>
      <c r="T637" s="98">
        <f t="shared" si="80"/>
        <v>0</v>
      </c>
      <c r="U637" s="101"/>
      <c r="V637" s="101"/>
      <c r="W637" s="98">
        <f t="shared" si="83"/>
        <v>0</v>
      </c>
      <c r="X637" s="98">
        <f t="shared" si="84"/>
        <v>0</v>
      </c>
      <c r="Y637" s="98">
        <f t="shared" si="85"/>
        <v>0</v>
      </c>
      <c r="Z637" s="98"/>
    </row>
    <row r="638" spans="1:28" ht="15">
      <c r="A638" s="94" t="str">
        <f t="shared" si="81"/>
        <v>Individuals &amp; HUF</v>
      </c>
      <c r="B638" s="95"/>
      <c r="C638" s="95"/>
      <c r="D638" s="95"/>
      <c r="E638" s="96"/>
      <c r="F638" s="96"/>
      <c r="G638" s="97"/>
      <c r="H638" s="98">
        <f t="shared" si="78"/>
        <v>0</v>
      </c>
      <c r="I638" s="95"/>
      <c r="J638" s="95" t="s">
        <v>101</v>
      </c>
      <c r="K638" s="100"/>
      <c r="L638" s="100"/>
      <c r="M638" s="98">
        <f>+$V$1*G638/$S$1</f>
        <v>0</v>
      </c>
      <c r="N638" s="98">
        <f>M638*$T$1/$V$1</f>
        <v>0</v>
      </c>
      <c r="O638" s="98">
        <f t="shared" si="77"/>
        <v>0</v>
      </c>
      <c r="P638" s="101">
        <f t="shared" si="76"/>
        <v>0</v>
      </c>
      <c r="Q638" s="101"/>
      <c r="R638" s="98">
        <f t="shared" si="82"/>
        <v>0</v>
      </c>
      <c r="S638" s="98">
        <f t="shared" si="79"/>
        <v>0</v>
      </c>
      <c r="T638" s="98">
        <f t="shared" si="80"/>
        <v>0</v>
      </c>
      <c r="U638" s="101"/>
      <c r="V638" s="101"/>
      <c r="W638" s="98">
        <f t="shared" si="83"/>
        <v>0</v>
      </c>
      <c r="X638" s="98">
        <f t="shared" si="84"/>
        <v>0</v>
      </c>
      <c r="Y638" s="98">
        <f t="shared" si="85"/>
        <v>0</v>
      </c>
      <c r="Z638" s="98"/>
      <c r="AB638" s="102"/>
    </row>
    <row r="639" spans="1:26" ht="15">
      <c r="A639" s="94" t="str">
        <f t="shared" si="81"/>
        <v>Individuals &amp; HUF</v>
      </c>
      <c r="B639" s="95"/>
      <c r="C639" s="95"/>
      <c r="D639" s="95"/>
      <c r="E639" s="96"/>
      <c r="F639" s="96"/>
      <c r="G639" s="97"/>
      <c r="H639" s="98">
        <f t="shared" si="78"/>
        <v>0</v>
      </c>
      <c r="I639" s="95"/>
      <c r="J639" s="95" t="s">
        <v>101</v>
      </c>
      <c r="K639" s="100"/>
      <c r="L639" s="100"/>
      <c r="M639" s="98">
        <f>+$V$1*G639/$S$1</f>
        <v>0</v>
      </c>
      <c r="N639" s="98">
        <f>M639*$T$1/$V$1</f>
        <v>0</v>
      </c>
      <c r="O639" s="98">
        <f t="shared" si="77"/>
        <v>0</v>
      </c>
      <c r="P639" s="101">
        <f t="shared" si="76"/>
        <v>0</v>
      </c>
      <c r="Q639" s="101"/>
      <c r="R639" s="98">
        <f t="shared" si="82"/>
        <v>0</v>
      </c>
      <c r="S639" s="98">
        <f t="shared" si="79"/>
        <v>0</v>
      </c>
      <c r="T639" s="98">
        <f t="shared" si="80"/>
        <v>0</v>
      </c>
      <c r="U639" s="101"/>
      <c r="V639" s="101"/>
      <c r="W639" s="98">
        <f t="shared" si="83"/>
        <v>0</v>
      </c>
      <c r="X639" s="98">
        <f t="shared" si="84"/>
        <v>0</v>
      </c>
      <c r="Y639" s="98">
        <f t="shared" si="85"/>
        <v>0</v>
      </c>
      <c r="Z639" s="98"/>
    </row>
    <row r="640" spans="1:26" ht="15">
      <c r="A640" s="94" t="str">
        <f t="shared" si="81"/>
        <v>Others</v>
      </c>
      <c r="B640" s="95"/>
      <c r="C640" s="95"/>
      <c r="D640" s="95"/>
      <c r="E640" s="96"/>
      <c r="F640" s="96"/>
      <c r="G640" s="97"/>
      <c r="H640" s="98">
        <f t="shared" si="78"/>
        <v>0</v>
      </c>
      <c r="I640" s="95"/>
      <c r="J640" s="95" t="s">
        <v>12</v>
      </c>
      <c r="K640" s="100"/>
      <c r="L640" s="100"/>
      <c r="M640" s="98">
        <f>+$Z$1*G640/$W$1</f>
        <v>0</v>
      </c>
      <c r="N640" s="98">
        <f>M640*$X$1/$Z$1</f>
        <v>0</v>
      </c>
      <c r="O640" s="98">
        <f t="shared" si="77"/>
        <v>0</v>
      </c>
      <c r="P640" s="101">
        <f t="shared" si="76"/>
        <v>0</v>
      </c>
      <c r="Q640" s="101"/>
      <c r="R640" s="98">
        <f t="shared" si="82"/>
        <v>0</v>
      </c>
      <c r="S640" s="98">
        <f t="shared" si="79"/>
        <v>0</v>
      </c>
      <c r="T640" s="98">
        <f t="shared" si="80"/>
        <v>0</v>
      </c>
      <c r="U640" s="101"/>
      <c r="V640" s="101"/>
      <c r="W640" s="98">
        <f t="shared" si="83"/>
        <v>0</v>
      </c>
      <c r="X640" s="98">
        <f t="shared" si="84"/>
        <v>0</v>
      </c>
      <c r="Y640" s="98">
        <f t="shared" si="85"/>
        <v>0</v>
      </c>
      <c r="Z640" s="98"/>
    </row>
    <row r="641" spans="1:26" ht="15">
      <c r="A641" s="94" t="str">
        <f t="shared" si="81"/>
        <v>Others</v>
      </c>
      <c r="B641" s="95"/>
      <c r="C641" s="95"/>
      <c r="D641" s="95"/>
      <c r="E641" s="96"/>
      <c r="F641" s="96"/>
      <c r="G641" s="97"/>
      <c r="H641" s="98">
        <f t="shared" si="78"/>
        <v>0</v>
      </c>
      <c r="I641" s="95"/>
      <c r="J641" s="95" t="s">
        <v>12</v>
      </c>
      <c r="K641" s="100"/>
      <c r="L641" s="100"/>
      <c r="M641" s="98">
        <f>+$Z$1*G641/$W$1</f>
        <v>0</v>
      </c>
      <c r="N641" s="98">
        <f>M641*$X$1/$Z$1</f>
        <v>0</v>
      </c>
      <c r="O641" s="98">
        <f t="shared" si="77"/>
        <v>0</v>
      </c>
      <c r="P641" s="101">
        <f t="shared" si="76"/>
        <v>0</v>
      </c>
      <c r="Q641" s="101"/>
      <c r="R641" s="98">
        <f t="shared" si="82"/>
        <v>0</v>
      </c>
      <c r="S641" s="98">
        <f t="shared" si="79"/>
        <v>0</v>
      </c>
      <c r="T641" s="98">
        <f t="shared" si="80"/>
        <v>0</v>
      </c>
      <c r="U641" s="101"/>
      <c r="V641" s="101"/>
      <c r="W641" s="98">
        <f t="shared" si="83"/>
        <v>0</v>
      </c>
      <c r="X641" s="98">
        <f t="shared" si="84"/>
        <v>0</v>
      </c>
      <c r="Y641" s="98">
        <f t="shared" si="85"/>
        <v>0</v>
      </c>
      <c r="Z641" s="98"/>
    </row>
    <row r="642" spans="1:28" ht="15">
      <c r="A642" s="94" t="str">
        <f t="shared" si="81"/>
        <v>Individuals &amp; HUF</v>
      </c>
      <c r="B642" s="95"/>
      <c r="C642" s="95"/>
      <c r="D642" s="95"/>
      <c r="E642" s="96"/>
      <c r="F642" s="96"/>
      <c r="G642" s="97"/>
      <c r="H642" s="98">
        <f t="shared" si="78"/>
        <v>0</v>
      </c>
      <c r="I642" s="95"/>
      <c r="J642" s="95" t="s">
        <v>101</v>
      </c>
      <c r="K642" s="100"/>
      <c r="L642" s="100"/>
      <c r="M642" s="98">
        <f>+$V$1*G642/$S$1</f>
        <v>0</v>
      </c>
      <c r="N642" s="98">
        <f>M642*$T$1/$V$1</f>
        <v>0</v>
      </c>
      <c r="O642" s="98">
        <f t="shared" si="77"/>
        <v>0</v>
      </c>
      <c r="P642" s="101">
        <f aca="true" t="shared" si="86" ref="P642:P649">+O642-G642</f>
        <v>0</v>
      </c>
      <c r="Q642" s="101"/>
      <c r="R642" s="98">
        <f t="shared" si="82"/>
        <v>0</v>
      </c>
      <c r="S642" s="98">
        <f t="shared" si="79"/>
        <v>0</v>
      </c>
      <c r="T642" s="98">
        <f t="shared" si="80"/>
        <v>0</v>
      </c>
      <c r="U642" s="101"/>
      <c r="V642" s="101"/>
      <c r="W642" s="98">
        <f t="shared" si="83"/>
        <v>0</v>
      </c>
      <c r="X642" s="98">
        <f t="shared" si="84"/>
        <v>0</v>
      </c>
      <c r="Y642" s="98">
        <f t="shared" si="85"/>
        <v>0</v>
      </c>
      <c r="Z642" s="98"/>
      <c r="AB642" s="102"/>
    </row>
    <row r="643" spans="1:26" ht="15">
      <c r="A643" s="94" t="str">
        <f t="shared" si="81"/>
        <v>Individuals &amp; HUF</v>
      </c>
      <c r="B643" s="95"/>
      <c r="C643" s="95"/>
      <c r="D643" s="95"/>
      <c r="E643" s="96"/>
      <c r="F643" s="96"/>
      <c r="G643" s="97"/>
      <c r="H643" s="98">
        <f t="shared" si="78"/>
        <v>0</v>
      </c>
      <c r="I643" s="95"/>
      <c r="J643" s="95" t="s">
        <v>101</v>
      </c>
      <c r="K643" s="100"/>
      <c r="L643" s="100"/>
      <c r="M643" s="98">
        <f>+$V$1*G643/$S$1</f>
        <v>0</v>
      </c>
      <c r="N643" s="98">
        <f>M643*$T$1/$V$1</f>
        <v>0</v>
      </c>
      <c r="O643" s="98">
        <f aca="true" t="shared" si="87" ref="O643:O649">+M643-N643</f>
        <v>0</v>
      </c>
      <c r="P643" s="101">
        <f t="shared" si="86"/>
        <v>0</v>
      </c>
      <c r="Q643" s="101"/>
      <c r="R643" s="98">
        <f t="shared" si="82"/>
        <v>0</v>
      </c>
      <c r="S643" s="98">
        <f t="shared" si="79"/>
        <v>0</v>
      </c>
      <c r="T643" s="98">
        <f t="shared" si="80"/>
        <v>0</v>
      </c>
      <c r="U643" s="101"/>
      <c r="V643" s="101"/>
      <c r="W643" s="98">
        <f t="shared" si="83"/>
        <v>0</v>
      </c>
      <c r="X643" s="98">
        <f t="shared" si="84"/>
        <v>0</v>
      </c>
      <c r="Y643" s="98">
        <f t="shared" si="85"/>
        <v>0</v>
      </c>
      <c r="Z643" s="98"/>
    </row>
    <row r="644" spans="1:26" ht="15">
      <c r="A644" s="94" t="str">
        <f t="shared" si="81"/>
        <v>Others</v>
      </c>
      <c r="B644" s="95"/>
      <c r="C644" s="95"/>
      <c r="D644" s="95"/>
      <c r="E644" s="96"/>
      <c r="F644" s="96"/>
      <c r="G644" s="97"/>
      <c r="H644" s="98">
        <f t="shared" si="78"/>
        <v>0</v>
      </c>
      <c r="I644" s="95"/>
      <c r="J644" s="95" t="s">
        <v>12</v>
      </c>
      <c r="K644" s="100"/>
      <c r="L644" s="100"/>
      <c r="M644" s="98">
        <f>+$Z$1*G644/$W$1</f>
        <v>0</v>
      </c>
      <c r="N644" s="98">
        <f>M644*$X$1/$Z$1</f>
        <v>0</v>
      </c>
      <c r="O644" s="98">
        <f t="shared" si="87"/>
        <v>0</v>
      </c>
      <c r="P644" s="101">
        <f t="shared" si="86"/>
        <v>0</v>
      </c>
      <c r="Q644" s="101"/>
      <c r="R644" s="98">
        <f t="shared" si="82"/>
        <v>0</v>
      </c>
      <c r="S644" s="98">
        <f t="shared" si="79"/>
        <v>0</v>
      </c>
      <c r="T644" s="98">
        <f t="shared" si="80"/>
        <v>0</v>
      </c>
      <c r="U644" s="101"/>
      <c r="V644" s="101"/>
      <c r="W644" s="98">
        <f t="shared" si="83"/>
        <v>0</v>
      </c>
      <c r="X644" s="98">
        <f t="shared" si="84"/>
        <v>0</v>
      </c>
      <c r="Y644" s="98">
        <f t="shared" si="85"/>
        <v>0</v>
      </c>
      <c r="Z644" s="98"/>
    </row>
    <row r="645" spans="1:26" ht="15">
      <c r="A645" s="94" t="str">
        <f t="shared" si="81"/>
        <v>Others</v>
      </c>
      <c r="B645" s="95"/>
      <c r="C645" s="95"/>
      <c r="D645" s="95"/>
      <c r="E645" s="96"/>
      <c r="F645" s="96"/>
      <c r="G645" s="97"/>
      <c r="H645" s="98">
        <f t="shared" si="78"/>
        <v>0</v>
      </c>
      <c r="I645" s="95"/>
      <c r="J645" s="95" t="s">
        <v>12</v>
      </c>
      <c r="K645" s="100"/>
      <c r="L645" s="100"/>
      <c r="M645" s="98">
        <f>+$Z$1*G645/$W$1</f>
        <v>0</v>
      </c>
      <c r="N645" s="98">
        <f>M645*$X$1/$Z$1</f>
        <v>0</v>
      </c>
      <c r="O645" s="98">
        <f t="shared" si="87"/>
        <v>0</v>
      </c>
      <c r="P645" s="101">
        <f t="shared" si="86"/>
        <v>0</v>
      </c>
      <c r="Q645" s="101"/>
      <c r="R645" s="98">
        <f t="shared" si="82"/>
        <v>0</v>
      </c>
      <c r="S645" s="98">
        <f t="shared" si="79"/>
        <v>0</v>
      </c>
      <c r="T645" s="98">
        <f t="shared" si="80"/>
        <v>0</v>
      </c>
      <c r="U645" s="101"/>
      <c r="V645" s="101"/>
      <c r="W645" s="98">
        <f t="shared" si="83"/>
        <v>0</v>
      </c>
      <c r="X645" s="98">
        <f t="shared" si="84"/>
        <v>0</v>
      </c>
      <c r="Y645" s="98">
        <f t="shared" si="85"/>
        <v>0</v>
      </c>
      <c r="Z645" s="98"/>
    </row>
    <row r="646" spans="1:28" ht="15">
      <c r="A646" s="94" t="str">
        <f t="shared" si="81"/>
        <v>Individuals &amp; HUF</v>
      </c>
      <c r="B646" s="95"/>
      <c r="C646" s="95"/>
      <c r="D646" s="95"/>
      <c r="E646" s="96"/>
      <c r="F646" s="96"/>
      <c r="G646" s="97"/>
      <c r="H646" s="98">
        <f t="shared" si="78"/>
        <v>0</v>
      </c>
      <c r="I646" s="95"/>
      <c r="J646" s="95" t="s">
        <v>101</v>
      </c>
      <c r="K646" s="100"/>
      <c r="L646" s="100"/>
      <c r="M646" s="98">
        <f>+$V$1*G646/$S$1</f>
        <v>0</v>
      </c>
      <c r="N646" s="98">
        <f>M646*$T$1/$V$1</f>
        <v>0</v>
      </c>
      <c r="O646" s="98">
        <f t="shared" si="87"/>
        <v>0</v>
      </c>
      <c r="P646" s="101">
        <f t="shared" si="86"/>
        <v>0</v>
      </c>
      <c r="Q646" s="101"/>
      <c r="R646" s="98">
        <f t="shared" si="82"/>
        <v>0</v>
      </c>
      <c r="S646" s="98">
        <f t="shared" si="79"/>
        <v>0</v>
      </c>
      <c r="T646" s="98">
        <f t="shared" si="80"/>
        <v>0</v>
      </c>
      <c r="U646" s="101"/>
      <c r="V646" s="101"/>
      <c r="W646" s="98">
        <f t="shared" si="83"/>
        <v>0</v>
      </c>
      <c r="X646" s="98">
        <f t="shared" si="84"/>
        <v>0</v>
      </c>
      <c r="Y646" s="98">
        <f t="shared" si="85"/>
        <v>0</v>
      </c>
      <c r="Z646" s="98"/>
      <c r="AB646" s="102"/>
    </row>
    <row r="647" spans="1:26" ht="15">
      <c r="A647" s="94" t="str">
        <f t="shared" si="81"/>
        <v>Others</v>
      </c>
      <c r="B647" s="95"/>
      <c r="C647" s="95"/>
      <c r="D647" s="95"/>
      <c r="E647" s="96"/>
      <c r="F647" s="96"/>
      <c r="G647" s="97"/>
      <c r="H647" s="98">
        <f t="shared" si="78"/>
        <v>0</v>
      </c>
      <c r="I647" s="95"/>
      <c r="J647" s="95" t="s">
        <v>12</v>
      </c>
      <c r="K647" s="100"/>
      <c r="L647" s="100"/>
      <c r="M647" s="98">
        <f>+$Z$1*G647/$W$1</f>
        <v>0</v>
      </c>
      <c r="N647" s="98">
        <f>M647*$X$1/$Z$1</f>
        <v>0</v>
      </c>
      <c r="O647" s="98">
        <f t="shared" si="87"/>
        <v>0</v>
      </c>
      <c r="P647" s="101">
        <f t="shared" si="86"/>
        <v>0</v>
      </c>
      <c r="Q647" s="101"/>
      <c r="R647" s="98">
        <f t="shared" si="82"/>
        <v>0</v>
      </c>
      <c r="S647" s="98">
        <f t="shared" si="79"/>
        <v>0</v>
      </c>
      <c r="T647" s="98">
        <f t="shared" si="80"/>
        <v>0</v>
      </c>
      <c r="U647" s="101"/>
      <c r="V647" s="101"/>
      <c r="W647" s="98">
        <f t="shared" si="83"/>
        <v>0</v>
      </c>
      <c r="X647" s="98">
        <f t="shared" si="84"/>
        <v>0</v>
      </c>
      <c r="Y647" s="98">
        <f t="shared" si="85"/>
        <v>0</v>
      </c>
      <c r="Z647" s="98"/>
    </row>
    <row r="648" spans="1:28" ht="15">
      <c r="A648" s="94" t="str">
        <f t="shared" si="81"/>
        <v>Individuals &amp; HUF</v>
      </c>
      <c r="B648" s="95"/>
      <c r="C648" s="95"/>
      <c r="D648" s="95"/>
      <c r="E648" s="96"/>
      <c r="F648" s="96"/>
      <c r="G648" s="97"/>
      <c r="H648" s="98">
        <f t="shared" si="78"/>
        <v>0</v>
      </c>
      <c r="I648" s="95"/>
      <c r="J648" s="95" t="s">
        <v>101</v>
      </c>
      <c r="K648" s="100"/>
      <c r="L648" s="100"/>
      <c r="M648" s="98">
        <f>+$V$1*G648/$S$1</f>
        <v>0</v>
      </c>
      <c r="N648" s="98">
        <f>M648*$T$1/$V$1</f>
        <v>0</v>
      </c>
      <c r="O648" s="98">
        <f t="shared" si="87"/>
        <v>0</v>
      </c>
      <c r="P648" s="101">
        <f t="shared" si="86"/>
        <v>0</v>
      </c>
      <c r="Q648" s="101"/>
      <c r="R648" s="98">
        <f t="shared" si="82"/>
        <v>0</v>
      </c>
      <c r="S648" s="98">
        <f t="shared" si="79"/>
        <v>0</v>
      </c>
      <c r="T648" s="98">
        <f t="shared" si="80"/>
        <v>0</v>
      </c>
      <c r="U648" s="101"/>
      <c r="V648" s="101"/>
      <c r="W648" s="98">
        <f t="shared" si="83"/>
        <v>0</v>
      </c>
      <c r="X648" s="98">
        <f t="shared" si="84"/>
        <v>0</v>
      </c>
      <c r="Y648" s="98">
        <f t="shared" si="85"/>
        <v>0</v>
      </c>
      <c r="Z648" s="98"/>
      <c r="AB648" s="102"/>
    </row>
    <row r="649" spans="1:26" ht="15">
      <c r="A649" s="94" t="str">
        <f t="shared" si="81"/>
        <v>Others</v>
      </c>
      <c r="B649" s="95"/>
      <c r="C649" s="95"/>
      <c r="D649" s="95"/>
      <c r="E649" s="96"/>
      <c r="F649" s="96"/>
      <c r="G649" s="97"/>
      <c r="H649" s="98">
        <f t="shared" si="78"/>
        <v>0</v>
      </c>
      <c r="I649" s="95"/>
      <c r="J649" s="95" t="s">
        <v>12</v>
      </c>
      <c r="K649" s="100"/>
      <c r="L649" s="100"/>
      <c r="M649" s="98">
        <f>+$Z$1*G649/$W$1</f>
        <v>0</v>
      </c>
      <c r="N649" s="98">
        <f>M649*$X$1/$Z$1</f>
        <v>0</v>
      </c>
      <c r="O649" s="98">
        <f t="shared" si="87"/>
        <v>0</v>
      </c>
      <c r="P649" s="101">
        <f t="shared" si="86"/>
        <v>0</v>
      </c>
      <c r="Q649" s="101"/>
      <c r="R649" s="98">
        <f t="shared" si="82"/>
        <v>0</v>
      </c>
      <c r="S649" s="98">
        <f t="shared" si="79"/>
        <v>0</v>
      </c>
      <c r="T649" s="98">
        <f t="shared" si="80"/>
        <v>0</v>
      </c>
      <c r="U649" s="101"/>
      <c r="V649" s="101"/>
      <c r="W649" s="98">
        <f t="shared" si="83"/>
        <v>0</v>
      </c>
      <c r="X649" s="98">
        <f t="shared" si="84"/>
        <v>0</v>
      </c>
      <c r="Y649" s="98">
        <f t="shared" si="85"/>
        <v>0</v>
      </c>
      <c r="Z649" s="98"/>
    </row>
    <row r="650" spans="1:28" ht="15">
      <c r="A650" s="94" t="str">
        <f t="shared" si="81"/>
        <v>Individuals &amp; HUF</v>
      </c>
      <c r="B650" s="95"/>
      <c r="C650" s="95"/>
      <c r="D650" s="95"/>
      <c r="E650" s="96"/>
      <c r="F650" s="96"/>
      <c r="G650" s="97"/>
      <c r="H650" s="98">
        <f t="shared" si="78"/>
        <v>0</v>
      </c>
      <c r="I650" s="95"/>
      <c r="J650" s="95" t="s">
        <v>101</v>
      </c>
      <c r="K650" s="100"/>
      <c r="L650" s="100"/>
      <c r="M650" s="98">
        <f>+$V$1*G650/$S$1</f>
        <v>0</v>
      </c>
      <c r="N650" s="98">
        <f>M650*$T$1/$V$1</f>
        <v>0</v>
      </c>
      <c r="O650" s="98">
        <f>+M650-N650</f>
        <v>0</v>
      </c>
      <c r="P650" s="101">
        <f>+O650-G650</f>
        <v>0</v>
      </c>
      <c r="Q650" s="101"/>
      <c r="R650" s="98">
        <f>+$V$1*G650/$S$1</f>
        <v>0</v>
      </c>
      <c r="S650" s="98">
        <f t="shared" si="79"/>
        <v>0</v>
      </c>
      <c r="T650" s="98">
        <f>+R650-S650</f>
        <v>0</v>
      </c>
      <c r="U650" s="101"/>
      <c r="V650" s="101"/>
      <c r="W650" s="98">
        <f>+$Z$1*G650/$W$1</f>
        <v>0</v>
      </c>
      <c r="X650" s="98">
        <f t="shared" si="84"/>
        <v>0</v>
      </c>
      <c r="Y650" s="98">
        <f>+W650-X650</f>
        <v>0</v>
      </c>
      <c r="Z650" s="98"/>
      <c r="AB650" s="102"/>
    </row>
    <row r="651" spans="1:26" ht="15">
      <c r="A651" s="94" t="str">
        <f t="shared" si="81"/>
        <v>Individuals &amp; HUF</v>
      </c>
      <c r="B651" s="95"/>
      <c r="C651" s="95"/>
      <c r="D651" s="95"/>
      <c r="E651" s="96"/>
      <c r="F651" s="96"/>
      <c r="G651" s="97"/>
      <c r="H651" s="98">
        <f t="shared" si="78"/>
        <v>0</v>
      </c>
      <c r="I651" s="95"/>
      <c r="J651" s="95" t="s">
        <v>101</v>
      </c>
      <c r="K651" s="100"/>
      <c r="L651" s="100"/>
      <c r="M651" s="98">
        <f>+$V$1*G651/$S$1</f>
        <v>0</v>
      </c>
      <c r="N651" s="98">
        <f>M651*$T$1/$V$1</f>
        <v>0</v>
      </c>
      <c r="O651" s="98">
        <f>+M651-N651</f>
        <v>0</v>
      </c>
      <c r="P651" s="101">
        <f>+O651-G651</f>
        <v>0</v>
      </c>
      <c r="Q651" s="101"/>
      <c r="R651" s="98">
        <f>+$V$1*G651/$S$1</f>
        <v>0</v>
      </c>
      <c r="S651" s="98">
        <f t="shared" si="79"/>
        <v>0</v>
      </c>
      <c r="T651" s="98">
        <f>+R651-S651</f>
        <v>0</v>
      </c>
      <c r="U651" s="101"/>
      <c r="V651" s="101"/>
      <c r="W651" s="98">
        <f>+$Z$1*G651/$W$1</f>
        <v>0</v>
      </c>
      <c r="X651" s="98">
        <f t="shared" si="84"/>
        <v>0</v>
      </c>
      <c r="Y651" s="98">
        <f>+W651-X651</f>
        <v>0</v>
      </c>
      <c r="Z651" s="98"/>
    </row>
    <row r="652" spans="1:26" ht="15">
      <c r="A652" s="94" t="str">
        <f t="shared" si="81"/>
        <v>Others</v>
      </c>
      <c r="B652" s="95"/>
      <c r="C652" s="95"/>
      <c r="D652" s="95"/>
      <c r="E652" s="96"/>
      <c r="F652" s="96"/>
      <c r="G652" s="97"/>
      <c r="H652" s="98">
        <f t="shared" si="78"/>
        <v>0</v>
      </c>
      <c r="I652" s="95"/>
      <c r="J652" s="95" t="s">
        <v>12</v>
      </c>
      <c r="K652" s="100"/>
      <c r="L652" s="100"/>
      <c r="M652" s="98">
        <f>+$Z$1*G652/$W$1</f>
        <v>0</v>
      </c>
      <c r="N652" s="98">
        <f>M652*$X$1/$Z$1</f>
        <v>0</v>
      </c>
      <c r="O652" s="98">
        <f>+M652-N652</f>
        <v>0</v>
      </c>
      <c r="P652" s="101">
        <f>+O652-G652</f>
        <v>0</v>
      </c>
      <c r="Q652" s="101"/>
      <c r="R652" s="98">
        <f>+$V$1*G652/$S$1</f>
        <v>0</v>
      </c>
      <c r="S652" s="98">
        <f t="shared" si="79"/>
        <v>0</v>
      </c>
      <c r="T652" s="98">
        <f>+R652-S652</f>
        <v>0</v>
      </c>
      <c r="U652" s="101"/>
      <c r="V652" s="101"/>
      <c r="W652" s="98">
        <f>+$Z$1*G652/$W$1</f>
        <v>0</v>
      </c>
      <c r="X652" s="98">
        <f t="shared" si="84"/>
        <v>0</v>
      </c>
      <c r="Y652" s="98">
        <f>+W652-X652</f>
        <v>0</v>
      </c>
      <c r="Z652" s="98"/>
    </row>
    <row r="653" spans="1:26" ht="15">
      <c r="A653" s="94" t="str">
        <f t="shared" si="81"/>
        <v>Others</v>
      </c>
      <c r="B653" s="95"/>
      <c r="C653" s="95"/>
      <c r="D653" s="95"/>
      <c r="E653" s="96"/>
      <c r="F653" s="96"/>
      <c r="G653" s="97"/>
      <c r="H653" s="98">
        <f t="shared" si="78"/>
        <v>0</v>
      </c>
      <c r="I653" s="95"/>
      <c r="J653" s="95" t="s">
        <v>12</v>
      </c>
      <c r="K653" s="100"/>
      <c r="L653" s="100"/>
      <c r="M653" s="98">
        <f>+$Z$1*G653/$W$1</f>
        <v>0</v>
      </c>
      <c r="N653" s="98">
        <f>M653*$X$1/$Z$1</f>
        <v>0</v>
      </c>
      <c r="O653" s="98">
        <f>+M653-N653</f>
        <v>0</v>
      </c>
      <c r="P653" s="101">
        <f>+O653-G653</f>
        <v>0</v>
      </c>
      <c r="Q653" s="101"/>
      <c r="R653" s="98">
        <f>+$V$1*G653/$S$1</f>
        <v>0</v>
      </c>
      <c r="S653" s="98">
        <f t="shared" si="79"/>
        <v>0</v>
      </c>
      <c r="T653" s="98">
        <f>+R653-S653</f>
        <v>0</v>
      </c>
      <c r="U653" s="101"/>
      <c r="V653" s="101"/>
      <c r="W653" s="98">
        <f>+$Z$1*G653/$W$1</f>
        <v>0</v>
      </c>
      <c r="X653" s="98">
        <f t="shared" si="84"/>
        <v>0</v>
      </c>
      <c r="Y653" s="98">
        <f>+W653-X653</f>
        <v>0</v>
      </c>
      <c r="Z653" s="9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B1">
      <selection activeCell="B39" sqref="B39"/>
    </sheetView>
  </sheetViews>
  <sheetFormatPr defaultColWidth="9.140625" defaultRowHeight="12.75"/>
  <cols>
    <col min="1" max="1" width="0" style="4" hidden="1" customWidth="1"/>
    <col min="2" max="2" width="77.8515625" style="4" customWidth="1"/>
    <col min="3" max="3" width="16.00390625" style="4" bestFit="1" customWidth="1"/>
    <col min="4" max="4" width="11.7109375" style="4" bestFit="1" customWidth="1"/>
    <col min="5" max="5" width="17.00390625" style="4" customWidth="1"/>
    <col min="6" max="6" width="19.28125" style="4" customWidth="1"/>
    <col min="7" max="7" width="19.8515625" style="4" customWidth="1"/>
    <col min="8" max="8" width="11.421875" style="10" customWidth="1"/>
    <col min="9" max="9" width="12.00390625" style="3" bestFit="1" customWidth="1"/>
    <col min="10" max="10" width="10.7109375" style="4" bestFit="1" customWidth="1"/>
    <col min="11" max="11" width="10.57421875" style="4" bestFit="1" customWidth="1"/>
    <col min="12" max="16384" width="9.140625" style="4" customWidth="1"/>
  </cols>
  <sheetData>
    <row r="1" spans="1:7" ht="18.75" customHeight="1">
      <c r="A1" s="4" t="s">
        <v>76</v>
      </c>
      <c r="B1" s="1" t="s">
        <v>22</v>
      </c>
      <c r="C1" s="1"/>
      <c r="D1" s="1"/>
      <c r="E1" s="1"/>
      <c r="F1" s="1"/>
      <c r="G1" s="1"/>
    </row>
    <row r="2" spans="2:7" ht="13.5" thickBot="1">
      <c r="B2" s="5"/>
      <c r="C2" s="6"/>
      <c r="D2" s="6"/>
      <c r="E2" s="6"/>
      <c r="F2" s="7"/>
      <c r="G2" s="8"/>
    </row>
    <row r="3" spans="2:7" ht="13.5" thickBot="1">
      <c r="B3" s="295" t="s">
        <v>194</v>
      </c>
      <c r="C3" s="296"/>
      <c r="D3" s="296"/>
      <c r="E3" s="296"/>
      <c r="F3" s="296"/>
      <c r="G3" s="297"/>
    </row>
    <row r="4" spans="2:7" ht="13.5" thickBot="1">
      <c r="B4" s="298" t="s">
        <v>33</v>
      </c>
      <c r="C4" s="299"/>
      <c r="D4" s="299"/>
      <c r="E4" s="299"/>
      <c r="F4" s="299"/>
      <c r="G4" s="300"/>
    </row>
    <row r="5" spans="2:7" ht="26.25" thickBot="1">
      <c r="B5" s="53" t="s">
        <v>14</v>
      </c>
      <c r="C5" s="28" t="s">
        <v>0</v>
      </c>
      <c r="D5" s="28" t="s">
        <v>5</v>
      </c>
      <c r="E5" s="28" t="s">
        <v>216</v>
      </c>
      <c r="F5" s="29" t="s">
        <v>190</v>
      </c>
      <c r="G5" s="30" t="s">
        <v>1</v>
      </c>
    </row>
    <row r="6" spans="2:7" ht="12.75">
      <c r="B6" s="22"/>
      <c r="C6" s="17"/>
      <c r="D6" s="17"/>
      <c r="E6" s="17"/>
      <c r="F6" s="14"/>
      <c r="G6" s="23"/>
    </row>
    <row r="7" spans="2:7" ht="12.75">
      <c r="B7" s="12" t="s">
        <v>2</v>
      </c>
      <c r="C7" s="18"/>
      <c r="D7" s="18"/>
      <c r="E7" s="18"/>
      <c r="F7" s="36"/>
      <c r="G7" s="37"/>
    </row>
    <row r="8" spans="2:7" ht="12.75">
      <c r="B8" s="47" t="s">
        <v>20</v>
      </c>
      <c r="C8" s="18"/>
      <c r="D8" s="18"/>
      <c r="E8" s="18"/>
      <c r="F8" s="36"/>
      <c r="G8" s="37"/>
    </row>
    <row r="9" spans="2:7" ht="12.75">
      <c r="B9" s="12" t="s">
        <v>10</v>
      </c>
      <c r="C9" s="18"/>
      <c r="D9" s="18"/>
      <c r="E9" s="231"/>
      <c r="F9" s="48"/>
      <c r="G9" s="107"/>
    </row>
    <row r="10" spans="2:7" ht="12.75">
      <c r="B10" s="12" t="s">
        <v>18</v>
      </c>
      <c r="C10" s="18"/>
      <c r="D10" s="110"/>
      <c r="E10" s="110"/>
      <c r="F10" s="15"/>
      <c r="G10" s="107"/>
    </row>
    <row r="11" spans="2:11" ht="12.75">
      <c r="B11" s="22" t="s">
        <v>271</v>
      </c>
      <c r="C11" s="18" t="s">
        <v>180</v>
      </c>
      <c r="D11" s="110">
        <v>2500000</v>
      </c>
      <c r="E11" s="18" t="s">
        <v>217</v>
      </c>
      <c r="F11" s="15">
        <v>2472.1025</v>
      </c>
      <c r="G11" s="105">
        <f aca="true" t="shared" si="0" ref="G11:G16">+F11/$F$38*100</f>
        <v>14.797403006552374</v>
      </c>
      <c r="I11" s="32"/>
      <c r="J11" s="32"/>
      <c r="K11" s="33"/>
    </row>
    <row r="12" spans="2:11" ht="12.75">
      <c r="B12" s="22" t="s">
        <v>272</v>
      </c>
      <c r="C12" s="18" t="s">
        <v>180</v>
      </c>
      <c r="D12" s="110">
        <v>500000</v>
      </c>
      <c r="E12" s="18" t="s">
        <v>224</v>
      </c>
      <c r="F12" s="15">
        <v>494.4235</v>
      </c>
      <c r="G12" s="105">
        <f t="shared" si="0"/>
        <v>2.9594985585792446</v>
      </c>
      <c r="I12" s="32"/>
      <c r="J12" s="32"/>
      <c r="K12" s="33"/>
    </row>
    <row r="13" spans="2:11" ht="12.75">
      <c r="B13" s="22" t="s">
        <v>273</v>
      </c>
      <c r="C13" s="18" t="s">
        <v>180</v>
      </c>
      <c r="D13" s="110">
        <v>500000</v>
      </c>
      <c r="E13" s="18" t="s">
        <v>291</v>
      </c>
      <c r="F13" s="15">
        <v>465.6845</v>
      </c>
      <c r="G13" s="105">
        <f t="shared" si="0"/>
        <v>2.7874739095182495</v>
      </c>
      <c r="I13" s="32"/>
      <c r="J13" s="32"/>
      <c r="K13" s="33"/>
    </row>
    <row r="14" spans="2:11" ht="12.75">
      <c r="B14" s="22" t="s">
        <v>274</v>
      </c>
      <c r="C14" s="18" t="s">
        <v>211</v>
      </c>
      <c r="D14" s="110">
        <v>500000</v>
      </c>
      <c r="E14" s="18" t="s">
        <v>292</v>
      </c>
      <c r="F14" s="15">
        <v>481.2525</v>
      </c>
      <c r="G14" s="105">
        <f t="shared" si="0"/>
        <v>2.880660162922389</v>
      </c>
      <c r="I14" s="32"/>
      <c r="J14" s="32"/>
      <c r="K14" s="33"/>
    </row>
    <row r="15" spans="2:11" ht="12.75">
      <c r="B15" s="22" t="s">
        <v>275</v>
      </c>
      <c r="C15" s="18" t="s">
        <v>211</v>
      </c>
      <c r="D15" s="110">
        <v>1000000</v>
      </c>
      <c r="E15" s="18" t="s">
        <v>230</v>
      </c>
      <c r="F15" s="15">
        <v>983.208</v>
      </c>
      <c r="G15" s="105">
        <f t="shared" si="0"/>
        <v>5.885243437627017</v>
      </c>
      <c r="I15" s="32"/>
      <c r="J15" s="32"/>
      <c r="K15" s="33"/>
    </row>
    <row r="16" spans="2:11" ht="13.5" thickBot="1">
      <c r="B16" s="22" t="s">
        <v>276</v>
      </c>
      <c r="C16" s="18" t="s">
        <v>212</v>
      </c>
      <c r="D16" s="110">
        <v>1500000</v>
      </c>
      <c r="E16" s="18" t="s">
        <v>293</v>
      </c>
      <c r="F16" s="15">
        <v>1447.3575</v>
      </c>
      <c r="G16" s="105">
        <f t="shared" si="0"/>
        <v>8.66352921129125</v>
      </c>
      <c r="I16" s="32"/>
      <c r="J16" s="32"/>
      <c r="K16" s="33"/>
    </row>
    <row r="17" spans="2:10" ht="13.5" thickBot="1">
      <c r="B17" s="12" t="s">
        <v>3</v>
      </c>
      <c r="C17" s="13"/>
      <c r="D17" s="111"/>
      <c r="E17" s="232"/>
      <c r="F17" s="115">
        <f>SUM(F11:F16)</f>
        <v>6344.028499999999</v>
      </c>
      <c r="G17" s="116">
        <f>SUM(G11:G16)</f>
        <v>37.973808286490524</v>
      </c>
      <c r="I17" s="32"/>
      <c r="J17" s="32"/>
    </row>
    <row r="18" spans="2:7" ht="12.75">
      <c r="B18" s="12" t="s">
        <v>17</v>
      </c>
      <c r="C18" s="18"/>
      <c r="D18" s="110"/>
      <c r="E18" s="110"/>
      <c r="F18" s="15"/>
      <c r="G18" s="107"/>
    </row>
    <row r="19" spans="2:11" ht="12.75">
      <c r="B19" s="22" t="s">
        <v>277</v>
      </c>
      <c r="C19" s="18" t="s">
        <v>184</v>
      </c>
      <c r="D19" s="110">
        <v>500000</v>
      </c>
      <c r="E19" s="18" t="s">
        <v>294</v>
      </c>
      <c r="F19" s="133">
        <v>497.265</v>
      </c>
      <c r="G19" s="105">
        <f aca="true" t="shared" si="1" ref="G19:G24">+F19/$F$38*100</f>
        <v>2.9765070849826274</v>
      </c>
      <c r="I19" s="32"/>
      <c r="J19" s="32"/>
      <c r="K19" s="33"/>
    </row>
    <row r="20" spans="2:11" ht="12.75">
      <c r="B20" s="26" t="s">
        <v>278</v>
      </c>
      <c r="C20" s="18" t="s">
        <v>183</v>
      </c>
      <c r="D20" s="110">
        <v>1500000</v>
      </c>
      <c r="E20" s="18" t="s">
        <v>295</v>
      </c>
      <c r="F20" s="133">
        <v>1453.0095</v>
      </c>
      <c r="G20" s="105">
        <f t="shared" si="1"/>
        <v>8.697360705654058</v>
      </c>
      <c r="I20" s="32"/>
      <c r="J20" s="32"/>
      <c r="K20" s="33"/>
    </row>
    <row r="21" spans="2:11" ht="12.75">
      <c r="B21" s="22" t="s">
        <v>279</v>
      </c>
      <c r="C21" s="18" t="s">
        <v>181</v>
      </c>
      <c r="D21" s="110">
        <v>1000000</v>
      </c>
      <c r="E21" s="18" t="s">
        <v>296</v>
      </c>
      <c r="F21" s="133">
        <v>987.329</v>
      </c>
      <c r="G21" s="105">
        <f t="shared" si="1"/>
        <v>5.909910739160835</v>
      </c>
      <c r="I21" s="32"/>
      <c r="J21" s="32"/>
      <c r="K21" s="33"/>
    </row>
    <row r="22" spans="2:11" ht="12.75">
      <c r="B22" s="22" t="s">
        <v>280</v>
      </c>
      <c r="C22" s="18" t="s">
        <v>182</v>
      </c>
      <c r="D22" s="110">
        <v>700000</v>
      </c>
      <c r="E22" s="18" t="s">
        <v>297</v>
      </c>
      <c r="F22" s="133">
        <v>662.8811</v>
      </c>
      <c r="G22" s="105">
        <f t="shared" si="1"/>
        <v>3.9678446917661154</v>
      </c>
      <c r="I22" s="32"/>
      <c r="J22" s="32"/>
      <c r="K22" s="33"/>
    </row>
    <row r="23" spans="2:11" ht="12.75">
      <c r="B23" s="22" t="s">
        <v>281</v>
      </c>
      <c r="C23" s="18" t="s">
        <v>181</v>
      </c>
      <c r="D23" s="110">
        <v>1000000</v>
      </c>
      <c r="E23" s="18" t="s">
        <v>298</v>
      </c>
      <c r="F23" s="133">
        <v>982.154</v>
      </c>
      <c r="G23" s="105">
        <f t="shared" si="1"/>
        <v>5.878934450532467</v>
      </c>
      <c r="I23" s="32"/>
      <c r="J23" s="32"/>
      <c r="K23" s="33"/>
    </row>
    <row r="24" spans="2:11" ht="13.5" thickBot="1">
      <c r="B24" s="22" t="s">
        <v>282</v>
      </c>
      <c r="C24" s="18" t="s">
        <v>184</v>
      </c>
      <c r="D24" s="110">
        <v>1600000</v>
      </c>
      <c r="E24" s="18" t="s">
        <v>299</v>
      </c>
      <c r="F24" s="133">
        <v>1573.4096</v>
      </c>
      <c r="G24" s="105">
        <f t="shared" si="1"/>
        <v>9.41804635753508</v>
      </c>
      <c r="I24" s="32"/>
      <c r="J24" s="32"/>
      <c r="K24" s="33"/>
    </row>
    <row r="25" spans="2:10" ht="13.5" thickBot="1">
      <c r="B25" s="12" t="s">
        <v>3</v>
      </c>
      <c r="C25" s="13"/>
      <c r="D25" s="111"/>
      <c r="E25" s="232"/>
      <c r="F25" s="115">
        <f>SUM(F19:F24)</f>
        <v>6156.0482</v>
      </c>
      <c r="G25" s="116">
        <f>SUM(G19:G24)</f>
        <v>36.848604029631176</v>
      </c>
      <c r="H25" s="34"/>
      <c r="I25" s="31"/>
      <c r="J25" s="31"/>
    </row>
    <row r="26" spans="2:10" ht="12.75">
      <c r="B26" s="12" t="s">
        <v>208</v>
      </c>
      <c r="C26" s="13"/>
      <c r="D26" s="111"/>
      <c r="E26" s="232"/>
      <c r="F26" s="126"/>
      <c r="G26" s="109"/>
      <c r="H26" s="34"/>
      <c r="I26" s="31"/>
      <c r="J26" s="31"/>
    </row>
    <row r="27" spans="2:10" ht="12.75">
      <c r="B27" s="22" t="s">
        <v>285</v>
      </c>
      <c r="C27" s="18" t="s">
        <v>214</v>
      </c>
      <c r="D27" s="110">
        <v>1500000</v>
      </c>
      <c r="E27" s="237" t="s">
        <v>300</v>
      </c>
      <c r="F27" s="127">
        <v>1507.77</v>
      </c>
      <c r="G27" s="128">
        <f>+F27/$F$38*100</f>
        <v>9.025143711148495</v>
      </c>
      <c r="H27" s="34"/>
      <c r="I27" s="31"/>
      <c r="J27" s="31"/>
    </row>
    <row r="28" spans="2:10" ht="12.75">
      <c r="B28" s="22" t="s">
        <v>286</v>
      </c>
      <c r="C28" s="18" t="s">
        <v>215</v>
      </c>
      <c r="D28" s="110">
        <v>500000</v>
      </c>
      <c r="E28" s="237" t="s">
        <v>301</v>
      </c>
      <c r="F28" s="127">
        <v>501.011</v>
      </c>
      <c r="G28" s="128">
        <f>+F28/$F$38*100</f>
        <v>2.998929727920186</v>
      </c>
      <c r="H28" s="34"/>
      <c r="I28" s="31"/>
      <c r="J28" s="31"/>
    </row>
    <row r="29" spans="2:10" ht="12.75">
      <c r="B29" s="22" t="s">
        <v>287</v>
      </c>
      <c r="C29" s="18" t="s">
        <v>289</v>
      </c>
      <c r="D29" s="110">
        <v>1000000</v>
      </c>
      <c r="E29" s="237" t="s">
        <v>302</v>
      </c>
      <c r="F29" s="127">
        <v>1000.688</v>
      </c>
      <c r="G29" s="128">
        <f>+F29/$F$38*100</f>
        <v>5.989874456993947</v>
      </c>
      <c r="H29" s="34"/>
      <c r="I29" s="31"/>
      <c r="J29" s="31"/>
    </row>
    <row r="30" spans="2:10" ht="13.5" thickBot="1">
      <c r="B30" s="22" t="s">
        <v>288</v>
      </c>
      <c r="C30" s="18" t="s">
        <v>290</v>
      </c>
      <c r="D30" s="110">
        <v>500000</v>
      </c>
      <c r="E30" s="237" t="s">
        <v>303</v>
      </c>
      <c r="F30" s="127">
        <v>500.281</v>
      </c>
      <c r="G30" s="128">
        <f>+F30/$F$38*100</f>
        <v>2.9945601258528023</v>
      </c>
      <c r="H30" s="34"/>
      <c r="I30" s="31"/>
      <c r="J30" s="31"/>
    </row>
    <row r="31" spans="2:10" ht="13.5" thickBot="1">
      <c r="B31" s="12" t="s">
        <v>3</v>
      </c>
      <c r="C31" s="13"/>
      <c r="D31" s="111"/>
      <c r="E31" s="232"/>
      <c r="F31" s="115">
        <f>SUM(F27:F30)</f>
        <v>3509.75</v>
      </c>
      <c r="G31" s="116">
        <f>SUM(G27:G30)</f>
        <v>21.00850802191543</v>
      </c>
      <c r="H31" s="34"/>
      <c r="I31" s="31"/>
      <c r="J31" s="31"/>
    </row>
    <row r="32" spans="2:9" ht="12.75">
      <c r="B32" s="12" t="s">
        <v>283</v>
      </c>
      <c r="C32" s="13"/>
      <c r="D32" s="111"/>
      <c r="E32" s="232"/>
      <c r="F32" s="126"/>
      <c r="G32" s="109"/>
      <c r="H32" s="34"/>
      <c r="I32" s="31"/>
    </row>
    <row r="33" spans="2:10" ht="13.5" thickBot="1">
      <c r="B33" s="22" t="s">
        <v>284</v>
      </c>
      <c r="C33" s="18"/>
      <c r="D33" s="110">
        <v>50000000</v>
      </c>
      <c r="E33" s="233"/>
      <c r="F33" s="127">
        <v>500</v>
      </c>
      <c r="G33" s="128">
        <f>+F33/$F$38*100</f>
        <v>2.992878128344673</v>
      </c>
      <c r="H33" s="34"/>
      <c r="I33" s="32"/>
      <c r="J33" s="32"/>
    </row>
    <row r="34" spans="2:10" ht="13.5" thickBot="1">
      <c r="B34" s="12" t="s">
        <v>3</v>
      </c>
      <c r="C34" s="13"/>
      <c r="D34" s="111"/>
      <c r="E34" s="232"/>
      <c r="F34" s="115">
        <f>SUM(F33)</f>
        <v>500</v>
      </c>
      <c r="G34" s="115">
        <f>SUM(G33)</f>
        <v>2.992878128344673</v>
      </c>
      <c r="H34" s="34"/>
      <c r="I34" s="31"/>
      <c r="J34" s="31"/>
    </row>
    <row r="35" spans="2:7" ht="12.75">
      <c r="B35" s="12" t="s">
        <v>4</v>
      </c>
      <c r="C35" s="18"/>
      <c r="D35" s="110"/>
      <c r="E35" s="110"/>
      <c r="F35" s="15"/>
      <c r="G35" s="107"/>
    </row>
    <row r="36" spans="2:10" ht="13.5" thickBot="1">
      <c r="B36" s="22" t="s">
        <v>16</v>
      </c>
      <c r="C36" s="18"/>
      <c r="D36" s="110"/>
      <c r="E36" s="110"/>
      <c r="F36" s="119">
        <f>+F38-F17-F25-F31-F34</f>
        <v>196.50007170000117</v>
      </c>
      <c r="G36" s="128">
        <f>+F36/$F$38*100</f>
        <v>1.176201533618187</v>
      </c>
      <c r="I36" s="32"/>
      <c r="J36" s="32"/>
    </row>
    <row r="37" spans="2:12" ht="13.5" thickBot="1">
      <c r="B37" s="12" t="s">
        <v>3</v>
      </c>
      <c r="C37" s="13"/>
      <c r="D37" s="111"/>
      <c r="E37" s="232"/>
      <c r="F37" s="120">
        <f>SUM(F36:F36)</f>
        <v>196.50007170000117</v>
      </c>
      <c r="G37" s="121">
        <f>SUM(G36:G36)</f>
        <v>1.176201533618187</v>
      </c>
      <c r="H37" s="66"/>
      <c r="I37" s="32"/>
      <c r="J37" s="32"/>
      <c r="K37" s="33"/>
      <c r="L37" s="33"/>
    </row>
    <row r="38" spans="2:9" ht="13.5" thickBot="1">
      <c r="B38" s="11" t="s">
        <v>191</v>
      </c>
      <c r="C38" s="19"/>
      <c r="D38" s="129"/>
      <c r="E38" s="234"/>
      <c r="F38" s="113">
        <v>16706.3267717</v>
      </c>
      <c r="G38" s="113">
        <f>G17+G25+G34+G37+G31</f>
        <v>99.99999999999999</v>
      </c>
      <c r="I38" s="31"/>
    </row>
    <row r="39" spans="2:7" ht="12.75">
      <c r="B39" s="54" t="s">
        <v>15</v>
      </c>
      <c r="C39" s="55"/>
      <c r="D39" s="130"/>
      <c r="E39" s="130"/>
      <c r="F39" s="56"/>
      <c r="G39" s="57"/>
    </row>
    <row r="40" spans="2:7" ht="12.75">
      <c r="B40" s="26"/>
      <c r="C40" s="20"/>
      <c r="D40" s="20"/>
      <c r="E40" s="20"/>
      <c r="F40" s="21"/>
      <c r="G40" s="25"/>
    </row>
    <row r="41" spans="2:8" ht="12.75">
      <c r="B41" s="26" t="s">
        <v>6</v>
      </c>
      <c r="C41" s="20"/>
      <c r="D41" s="20"/>
      <c r="E41" s="20"/>
      <c r="F41" s="21"/>
      <c r="G41" s="25"/>
      <c r="H41" s="27"/>
    </row>
    <row r="42" spans="2:8" ht="12.75">
      <c r="B42" s="26" t="s">
        <v>19</v>
      </c>
      <c r="C42" s="35" t="s">
        <v>9</v>
      </c>
      <c r="D42" s="20"/>
      <c r="E42" s="20"/>
      <c r="F42" s="21"/>
      <c r="G42" s="25"/>
      <c r="H42" s="27"/>
    </row>
    <row r="43" spans="2:8" ht="12.75">
      <c r="B43" s="26" t="s">
        <v>186</v>
      </c>
      <c r="C43" s="20"/>
      <c r="D43" s="20"/>
      <c r="E43" s="20"/>
      <c r="F43" s="21"/>
      <c r="G43" s="25"/>
      <c r="H43" s="27"/>
    </row>
    <row r="44" spans="1:8" ht="12.75">
      <c r="A44" s="4" t="s">
        <v>82</v>
      </c>
      <c r="B44" s="38" t="s">
        <v>23</v>
      </c>
      <c r="C44" s="70">
        <v>1143.2284</v>
      </c>
      <c r="D44" s="20"/>
      <c r="E44" s="20"/>
      <c r="F44" s="21"/>
      <c r="G44" s="25"/>
      <c r="H44" s="27"/>
    </row>
    <row r="45" spans="1:8" ht="12.75">
      <c r="A45" s="4" t="s">
        <v>80</v>
      </c>
      <c r="B45" s="38" t="s">
        <v>24</v>
      </c>
      <c r="C45" s="70">
        <v>1000.6318</v>
      </c>
      <c r="D45" s="20"/>
      <c r="E45" s="20"/>
      <c r="F45" s="21"/>
      <c r="G45" s="25"/>
      <c r="H45" s="27"/>
    </row>
    <row r="46" spans="1:8" ht="12.75">
      <c r="A46" s="4" t="s">
        <v>84</v>
      </c>
      <c r="B46" s="38" t="s">
        <v>26</v>
      </c>
      <c r="C46" s="70">
        <v>1001.2268</v>
      </c>
      <c r="D46" s="20"/>
      <c r="E46" s="20"/>
      <c r="F46" s="21"/>
      <c r="G46" s="25"/>
      <c r="H46" s="27"/>
    </row>
    <row r="47" spans="1:8" ht="12.75">
      <c r="A47" s="4" t="s">
        <v>81</v>
      </c>
      <c r="B47" s="38" t="s">
        <v>27</v>
      </c>
      <c r="C47" s="70">
        <v>1001.2784</v>
      </c>
      <c r="D47" s="20"/>
      <c r="E47" s="20"/>
      <c r="F47" s="21"/>
      <c r="G47" s="25"/>
      <c r="H47" s="27"/>
    </row>
    <row r="48" spans="1:8" ht="12.75">
      <c r="A48" s="4" t="s">
        <v>83</v>
      </c>
      <c r="B48" s="38" t="s">
        <v>29</v>
      </c>
      <c r="C48" s="70">
        <v>1001.2831</v>
      </c>
      <c r="D48" s="20"/>
      <c r="E48" s="20"/>
      <c r="F48" s="21"/>
      <c r="G48" s="25"/>
      <c r="H48" s="27"/>
    </row>
    <row r="49" spans="2:8" ht="12.75">
      <c r="B49" s="38" t="s">
        <v>188</v>
      </c>
      <c r="C49" s="39"/>
      <c r="D49" s="20"/>
      <c r="E49" s="20"/>
      <c r="F49" s="21"/>
      <c r="G49" s="25"/>
      <c r="H49" s="27"/>
    </row>
    <row r="50" spans="1:8" ht="12.75">
      <c r="A50" s="4" t="s">
        <v>82</v>
      </c>
      <c r="B50" s="38" t="s">
        <v>23</v>
      </c>
      <c r="C50" s="70">
        <v>1197.403061</v>
      </c>
      <c r="D50" s="20"/>
      <c r="E50" s="20"/>
      <c r="F50" s="21"/>
      <c r="G50" s="25"/>
      <c r="H50" s="27"/>
    </row>
    <row r="51" spans="1:8" ht="12.75">
      <c r="A51" s="4" t="s">
        <v>80</v>
      </c>
      <c r="B51" s="38" t="s">
        <v>24</v>
      </c>
      <c r="C51" s="70">
        <v>1001.280021</v>
      </c>
      <c r="D51" s="20"/>
      <c r="E51" s="20"/>
      <c r="F51" s="21"/>
      <c r="G51" s="25"/>
      <c r="H51" s="27"/>
    </row>
    <row r="52" spans="1:8" ht="12.75">
      <c r="A52" s="4" t="s">
        <v>84</v>
      </c>
      <c r="B52" s="38" t="s">
        <v>26</v>
      </c>
      <c r="C52" s="70">
        <v>1001.841128</v>
      </c>
      <c r="D52" s="20"/>
      <c r="E52" s="20"/>
      <c r="F52" s="21"/>
      <c r="G52" s="25"/>
      <c r="H52" s="27"/>
    </row>
    <row r="53" spans="1:8" ht="12.75">
      <c r="A53" s="4" t="s">
        <v>81</v>
      </c>
      <c r="B53" s="38" t="s">
        <v>27</v>
      </c>
      <c r="C53" s="70">
        <v>1001.575717</v>
      </c>
      <c r="D53" s="20"/>
      <c r="E53" s="20"/>
      <c r="F53" s="21"/>
      <c r="G53" s="25"/>
      <c r="H53" s="27"/>
    </row>
    <row r="54" spans="1:8" ht="12.75">
      <c r="A54" s="4" t="s">
        <v>83</v>
      </c>
      <c r="B54" s="38" t="s">
        <v>29</v>
      </c>
      <c r="C54" s="70">
        <v>1001.501855</v>
      </c>
      <c r="D54" s="20"/>
      <c r="E54" s="20"/>
      <c r="F54" s="21"/>
      <c r="G54" s="25"/>
      <c r="H54" s="27"/>
    </row>
    <row r="55" spans="2:8" ht="12.75">
      <c r="B55" s="26" t="s">
        <v>7</v>
      </c>
      <c r="C55" s="72" t="s">
        <v>9</v>
      </c>
      <c r="D55" s="20"/>
      <c r="E55" s="20"/>
      <c r="F55" s="21"/>
      <c r="G55" s="25"/>
      <c r="H55" s="27"/>
    </row>
    <row r="56" spans="2:8" ht="12.75">
      <c r="B56" s="26" t="s">
        <v>8</v>
      </c>
      <c r="C56" s="72" t="s">
        <v>9</v>
      </c>
      <c r="D56" s="20"/>
      <c r="E56" s="20"/>
      <c r="F56" s="21"/>
      <c r="G56" s="25"/>
      <c r="H56" s="27"/>
    </row>
    <row r="57" spans="2:9" ht="12.75">
      <c r="B57" s="26" t="s">
        <v>34</v>
      </c>
      <c r="C57" s="72" t="s">
        <v>9</v>
      </c>
      <c r="D57" s="20"/>
      <c r="E57" s="20"/>
      <c r="F57" s="21"/>
      <c r="G57" s="25"/>
      <c r="H57" s="4"/>
      <c r="I57" s="4"/>
    </row>
    <row r="58" spans="2:8" ht="12.75">
      <c r="B58" s="26" t="s">
        <v>35</v>
      </c>
      <c r="C58" s="241" t="s">
        <v>464</v>
      </c>
      <c r="D58" s="20"/>
      <c r="E58" s="20"/>
      <c r="F58" s="21"/>
      <c r="G58" s="25"/>
      <c r="H58" s="27"/>
    </row>
    <row r="59" spans="2:8" ht="13.5" thickBot="1">
      <c r="B59" s="26" t="s">
        <v>36</v>
      </c>
      <c r="C59" s="40"/>
      <c r="D59" s="20"/>
      <c r="E59" s="20"/>
      <c r="F59" s="21"/>
      <c r="G59" s="25"/>
      <c r="H59" s="27"/>
    </row>
    <row r="60" spans="2:8" ht="13.5" thickBot="1">
      <c r="B60" s="41" t="s">
        <v>21</v>
      </c>
      <c r="C60" s="42" t="s">
        <v>11</v>
      </c>
      <c r="D60" s="43" t="s">
        <v>12</v>
      </c>
      <c r="E60" s="235"/>
      <c r="F60" s="45"/>
      <c r="G60" s="46"/>
      <c r="H60" s="27"/>
    </row>
    <row r="61" spans="1:8" ht="12.75">
      <c r="A61" s="4" t="s">
        <v>80</v>
      </c>
      <c r="B61" s="50" t="s">
        <v>30</v>
      </c>
      <c r="C61" s="73">
        <v>40.119493000000006</v>
      </c>
      <c r="D61" s="73">
        <v>34.386467</v>
      </c>
      <c r="E61" s="86"/>
      <c r="F61" s="132" t="s">
        <v>137</v>
      </c>
      <c r="G61" s="46"/>
      <c r="H61" s="27"/>
    </row>
    <row r="62" spans="1:8" ht="12.75">
      <c r="A62" s="4" t="s">
        <v>84</v>
      </c>
      <c r="B62" s="51" t="s">
        <v>25</v>
      </c>
      <c r="C62" s="74">
        <v>40.1686</v>
      </c>
      <c r="D62" s="74">
        <v>34.428549</v>
      </c>
      <c r="E62" s="85"/>
      <c r="F62" s="132" t="s">
        <v>138</v>
      </c>
      <c r="G62" s="46"/>
      <c r="H62" s="27"/>
    </row>
    <row r="63" spans="1:8" ht="12.75">
      <c r="A63" s="4" t="s">
        <v>81</v>
      </c>
      <c r="B63" s="51" t="s">
        <v>31</v>
      </c>
      <c r="C63" s="74">
        <v>40.485834</v>
      </c>
      <c r="D63" s="74">
        <v>34.700450000000004</v>
      </c>
      <c r="E63" s="85"/>
      <c r="F63" s="132" t="s">
        <v>139</v>
      </c>
      <c r="G63" s="46"/>
      <c r="H63" s="27"/>
    </row>
    <row r="64" spans="1:8" ht="13.5" thickBot="1">
      <c r="A64" s="4" t="s">
        <v>83</v>
      </c>
      <c r="B64" s="79" t="s">
        <v>28</v>
      </c>
      <c r="C64" s="52">
        <v>40.635139</v>
      </c>
      <c r="D64" s="52">
        <v>34.82842</v>
      </c>
      <c r="E64" s="85"/>
      <c r="F64" s="132" t="s">
        <v>140</v>
      </c>
      <c r="G64" s="46"/>
      <c r="H64" s="27"/>
    </row>
    <row r="65" spans="2:8" ht="12.75">
      <c r="B65" s="44" t="s">
        <v>64</v>
      </c>
      <c r="C65" s="85"/>
      <c r="D65" s="85"/>
      <c r="E65" s="85"/>
      <c r="F65" s="45"/>
      <c r="G65" s="46"/>
      <c r="H65" s="27"/>
    </row>
    <row r="66" spans="2:8" ht="12.75">
      <c r="B66" s="44" t="s">
        <v>461</v>
      </c>
      <c r="C66" s="85"/>
      <c r="D66" s="85"/>
      <c r="E66" s="85"/>
      <c r="F66" s="45"/>
      <c r="G66" s="46"/>
      <c r="H66" s="27"/>
    </row>
    <row r="67" spans="2:8" ht="12.75">
      <c r="B67" s="44" t="s">
        <v>462</v>
      </c>
      <c r="C67" s="85"/>
      <c r="D67" s="85"/>
      <c r="E67" s="85"/>
      <c r="F67" s="45"/>
      <c r="G67" s="46"/>
      <c r="H67" s="27"/>
    </row>
    <row r="68" spans="2:7" ht="13.5" thickBot="1">
      <c r="B68" s="49" t="s">
        <v>69</v>
      </c>
      <c r="C68" s="58"/>
      <c r="D68" s="58"/>
      <c r="E68" s="58"/>
      <c r="F68" s="59"/>
      <c r="G68" s="60"/>
    </row>
    <row r="69" ht="12.75">
      <c r="F69" s="9"/>
    </row>
    <row r="70" ht="12.75">
      <c r="B70" s="44"/>
    </row>
  </sheetData>
  <sheetProtection/>
  <mergeCells count="2">
    <mergeCell ref="B3:G3"/>
    <mergeCell ref="B4:G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28"/>
  <sheetViews>
    <sheetView showGridLines="0" zoomScalePageLayoutView="0" workbookViewId="0" topLeftCell="B76">
      <selection activeCell="C90" sqref="C90"/>
    </sheetView>
  </sheetViews>
  <sheetFormatPr defaultColWidth="9.140625" defaultRowHeight="12.75"/>
  <cols>
    <col min="1" max="1" width="2.421875" style="2" hidden="1" customWidth="1"/>
    <col min="2" max="2" width="86.28125" style="2" customWidth="1"/>
    <col min="3" max="3" width="31.140625" style="2" bestFit="1" customWidth="1"/>
    <col min="4" max="4" width="16.140625" style="2" customWidth="1"/>
    <col min="5" max="5" width="13.140625" style="2" bestFit="1" customWidth="1"/>
    <col min="6" max="6" width="14.421875" style="2" customWidth="1"/>
    <col min="7" max="7" width="13.140625" style="173" customWidth="1"/>
    <col min="8" max="8" width="12.28125" style="3" bestFit="1" customWidth="1"/>
    <col min="9" max="16384" width="9.140625" style="2" customWidth="1"/>
  </cols>
  <sheetData>
    <row r="1" spans="1:7" ht="18.75" customHeight="1">
      <c r="A1" s="2" t="s">
        <v>77</v>
      </c>
      <c r="B1" s="135" t="s">
        <v>22</v>
      </c>
      <c r="C1" s="135"/>
      <c r="D1" s="135"/>
      <c r="E1" s="135"/>
      <c r="F1" s="135"/>
      <c r="G1" s="148"/>
    </row>
    <row r="2" spans="2:7" ht="13.5" thickBot="1">
      <c r="B2" s="5"/>
      <c r="C2" s="6"/>
      <c r="D2" s="6"/>
      <c r="E2" s="6"/>
      <c r="F2" s="7"/>
      <c r="G2" s="62"/>
    </row>
    <row r="3" spans="2:7" ht="13.5" thickBot="1">
      <c r="B3" s="301" t="s">
        <v>195</v>
      </c>
      <c r="C3" s="302"/>
      <c r="D3" s="302"/>
      <c r="E3" s="302"/>
      <c r="F3" s="302"/>
      <c r="G3" s="303"/>
    </row>
    <row r="4" spans="2:7" ht="13.5" thickBot="1">
      <c r="B4" s="304" t="s">
        <v>37</v>
      </c>
      <c r="C4" s="305"/>
      <c r="D4" s="305"/>
      <c r="E4" s="305"/>
      <c r="F4" s="305"/>
      <c r="G4" s="306"/>
    </row>
    <row r="5" spans="2:7" ht="26.25" thickBot="1">
      <c r="B5" s="149" t="s">
        <v>14</v>
      </c>
      <c r="C5" s="150" t="s">
        <v>38</v>
      </c>
      <c r="D5" s="150" t="s">
        <v>216</v>
      </c>
      <c r="E5" s="151" t="s">
        <v>5</v>
      </c>
      <c r="F5" s="29" t="s">
        <v>190</v>
      </c>
      <c r="G5" s="152" t="s">
        <v>1</v>
      </c>
    </row>
    <row r="6" spans="2:7" ht="12.75">
      <c r="B6" s="65"/>
      <c r="C6" s="153"/>
      <c r="D6" s="104"/>
      <c r="E6" s="40"/>
      <c r="F6" s="154"/>
      <c r="G6" s="68"/>
    </row>
    <row r="7" spans="2:7" ht="12.75">
      <c r="B7" s="155" t="s">
        <v>2</v>
      </c>
      <c r="C7" s="104"/>
      <c r="D7" s="104"/>
      <c r="E7" s="40"/>
      <c r="F7" s="156"/>
      <c r="G7" s="157"/>
    </row>
    <row r="8" spans="2:7" ht="12.75">
      <c r="B8" s="155" t="s">
        <v>20</v>
      </c>
      <c r="C8" s="104"/>
      <c r="D8" s="104"/>
      <c r="E8" s="40"/>
      <c r="F8" s="158"/>
      <c r="G8" s="158"/>
    </row>
    <row r="9" spans="2:7" ht="12.75">
      <c r="B9" s="155" t="s">
        <v>61</v>
      </c>
      <c r="C9" s="104"/>
      <c r="D9" s="104"/>
      <c r="E9" s="40"/>
      <c r="F9" s="158"/>
      <c r="G9" s="158"/>
    </row>
    <row r="10" spans="2:8" ht="13.5" thickBot="1">
      <c r="B10" s="65" t="s">
        <v>177</v>
      </c>
      <c r="C10" s="104" t="s">
        <v>185</v>
      </c>
      <c r="D10" s="104" t="s">
        <v>363</v>
      </c>
      <c r="E10" s="72">
        <v>19680</v>
      </c>
      <c r="F10" s="158">
        <v>0.9862877999999999</v>
      </c>
      <c r="G10" s="147">
        <f>+F10/$F$57*100</f>
        <v>0.031770852678333204</v>
      </c>
      <c r="H10" s="31"/>
    </row>
    <row r="11" spans="2:8" ht="13.5" thickBot="1">
      <c r="B11" s="155" t="s">
        <v>3</v>
      </c>
      <c r="C11" s="131"/>
      <c r="D11" s="131"/>
      <c r="E11" s="72"/>
      <c r="F11" s="159">
        <f>SUM(F10)</f>
        <v>0.9862877999999999</v>
      </c>
      <c r="G11" s="159">
        <f>SUM(G10)</f>
        <v>0.031770852678333204</v>
      </c>
      <c r="H11" s="31"/>
    </row>
    <row r="12" spans="2:7" ht="12.75">
      <c r="B12" s="155" t="s">
        <v>39</v>
      </c>
      <c r="C12" s="131"/>
      <c r="D12" s="131"/>
      <c r="E12" s="72"/>
      <c r="F12" s="156"/>
      <c r="G12" s="160"/>
    </row>
    <row r="13" spans="2:7" ht="12.75">
      <c r="B13" s="161" t="s">
        <v>20</v>
      </c>
      <c r="C13" s="131"/>
      <c r="D13" s="131"/>
      <c r="E13" s="72"/>
      <c r="F13" s="156"/>
      <c r="G13" s="160"/>
    </row>
    <row r="14" spans="2:8" ht="12.75">
      <c r="B14" s="65" t="s">
        <v>308</v>
      </c>
      <c r="C14" s="122" t="s">
        <v>62</v>
      </c>
      <c r="D14" s="104" t="s">
        <v>324</v>
      </c>
      <c r="E14" s="72">
        <v>27000</v>
      </c>
      <c r="F14" s="64">
        <v>34.425</v>
      </c>
      <c r="G14" s="147">
        <f aca="true" t="shared" si="0" ref="G14:G27">+F14/$F$57*100</f>
        <v>1.1089172992422907</v>
      </c>
      <c r="H14" s="31"/>
    </row>
    <row r="15" spans="2:8" ht="12.75">
      <c r="B15" s="65" t="s">
        <v>122</v>
      </c>
      <c r="C15" s="122" t="s">
        <v>48</v>
      </c>
      <c r="D15" s="104" t="s">
        <v>325</v>
      </c>
      <c r="E15" s="72">
        <v>5280</v>
      </c>
      <c r="F15" s="64">
        <v>47.41176</v>
      </c>
      <c r="G15" s="147">
        <f t="shared" si="0"/>
        <v>1.5272540552367082</v>
      </c>
      <c r="H15" s="31"/>
    </row>
    <row r="16" spans="2:8" ht="12.75">
      <c r="B16" s="65" t="s">
        <v>112</v>
      </c>
      <c r="C16" s="122" t="s">
        <v>50</v>
      </c>
      <c r="D16" s="104" t="s">
        <v>326</v>
      </c>
      <c r="E16" s="72">
        <v>5730</v>
      </c>
      <c r="F16" s="64">
        <v>65.0928</v>
      </c>
      <c r="G16" s="147">
        <f t="shared" si="0"/>
        <v>2.0968055766483253</v>
      </c>
      <c r="H16" s="31"/>
    </row>
    <row r="17" spans="2:8" ht="12.75">
      <c r="B17" s="65" t="s">
        <v>118</v>
      </c>
      <c r="C17" s="122" t="s">
        <v>47</v>
      </c>
      <c r="D17" s="104" t="s">
        <v>327</v>
      </c>
      <c r="E17" s="72">
        <v>1440</v>
      </c>
      <c r="F17" s="64">
        <v>26.35344</v>
      </c>
      <c r="G17" s="147">
        <f t="shared" si="0"/>
        <v>0.8489117069148513</v>
      </c>
      <c r="H17" s="31"/>
    </row>
    <row r="18" spans="2:8" ht="12.75">
      <c r="B18" s="65" t="s">
        <v>309</v>
      </c>
      <c r="C18" s="122" t="s">
        <v>51</v>
      </c>
      <c r="D18" s="104" t="s">
        <v>328</v>
      </c>
      <c r="E18" s="72">
        <v>45000</v>
      </c>
      <c r="F18" s="64">
        <v>30.285</v>
      </c>
      <c r="G18" s="147">
        <f t="shared" si="0"/>
        <v>0.9755573103138062</v>
      </c>
      <c r="H18" s="31"/>
    </row>
    <row r="19" spans="2:8" ht="12.75">
      <c r="B19" s="65" t="s">
        <v>121</v>
      </c>
      <c r="C19" s="122" t="s">
        <v>50</v>
      </c>
      <c r="D19" s="104" t="s">
        <v>329</v>
      </c>
      <c r="E19" s="72">
        <v>4580</v>
      </c>
      <c r="F19" s="64">
        <v>36.53924</v>
      </c>
      <c r="G19" s="147">
        <f t="shared" si="0"/>
        <v>1.1770223772597206</v>
      </c>
      <c r="H19" s="31"/>
    </row>
    <row r="20" spans="2:8" ht="12.75">
      <c r="B20" s="65" t="s">
        <v>108</v>
      </c>
      <c r="C20" s="122" t="s">
        <v>59</v>
      </c>
      <c r="D20" s="104" t="s">
        <v>330</v>
      </c>
      <c r="E20" s="72">
        <v>23340</v>
      </c>
      <c r="F20" s="64">
        <v>61.95603</v>
      </c>
      <c r="G20" s="147">
        <f t="shared" si="0"/>
        <v>1.995762191993445</v>
      </c>
      <c r="H20" s="31"/>
    </row>
    <row r="21" spans="2:8" ht="12.75">
      <c r="B21" s="65" t="s">
        <v>117</v>
      </c>
      <c r="C21" s="122" t="s">
        <v>53</v>
      </c>
      <c r="D21" s="104" t="s">
        <v>331</v>
      </c>
      <c r="E21" s="72">
        <v>12100</v>
      </c>
      <c r="F21" s="64">
        <v>45.9921</v>
      </c>
      <c r="G21" s="147">
        <f t="shared" si="0"/>
        <v>1.4815231755550142</v>
      </c>
      <c r="H21" s="31"/>
    </row>
    <row r="22" spans="2:8" ht="12.75">
      <c r="B22" s="65" t="s">
        <v>310</v>
      </c>
      <c r="C22" s="122" t="s">
        <v>53</v>
      </c>
      <c r="D22" s="104" t="s">
        <v>332</v>
      </c>
      <c r="E22" s="72">
        <v>3010</v>
      </c>
      <c r="F22" s="64">
        <v>49.534065</v>
      </c>
      <c r="G22" s="147">
        <f t="shared" si="0"/>
        <v>1.5956189275320867</v>
      </c>
      <c r="H22" s="31"/>
    </row>
    <row r="23" spans="2:8" ht="12.75">
      <c r="B23" s="65" t="s">
        <v>127</v>
      </c>
      <c r="C23" s="122" t="s">
        <v>55</v>
      </c>
      <c r="D23" s="104" t="s">
        <v>333</v>
      </c>
      <c r="E23" s="72">
        <v>3600</v>
      </c>
      <c r="F23" s="64">
        <v>35.1144</v>
      </c>
      <c r="G23" s="147">
        <f t="shared" si="0"/>
        <v>1.1311246365290777</v>
      </c>
      <c r="H23" s="31"/>
    </row>
    <row r="24" spans="2:8" ht="12.75">
      <c r="B24" s="65" t="s">
        <v>107</v>
      </c>
      <c r="C24" s="122" t="s">
        <v>50</v>
      </c>
      <c r="D24" s="104" t="s">
        <v>334</v>
      </c>
      <c r="E24" s="72">
        <v>28790</v>
      </c>
      <c r="F24" s="64">
        <v>181.132285</v>
      </c>
      <c r="G24" s="147">
        <f t="shared" si="0"/>
        <v>5.8347341841041365</v>
      </c>
      <c r="H24" s="31"/>
    </row>
    <row r="25" spans="2:8" ht="12.75">
      <c r="B25" s="65" t="s">
        <v>115</v>
      </c>
      <c r="C25" s="122" t="s">
        <v>49</v>
      </c>
      <c r="D25" s="104" t="s">
        <v>335</v>
      </c>
      <c r="E25" s="72">
        <v>23040</v>
      </c>
      <c r="F25" s="64">
        <v>27.80928</v>
      </c>
      <c r="G25" s="147">
        <f t="shared" si="0"/>
        <v>0.8958080369345724</v>
      </c>
      <c r="H25" s="31"/>
    </row>
    <row r="26" spans="2:8" ht="12.75">
      <c r="B26" s="65" t="s">
        <v>311</v>
      </c>
      <c r="C26" s="122" t="s">
        <v>58</v>
      </c>
      <c r="D26" s="104" t="s">
        <v>336</v>
      </c>
      <c r="E26" s="72">
        <v>14500</v>
      </c>
      <c r="F26" s="64">
        <v>44.6455</v>
      </c>
      <c r="G26" s="147">
        <f t="shared" si="0"/>
        <v>1.4381457453397732</v>
      </c>
      <c r="H26" s="31"/>
    </row>
    <row r="27" spans="2:8" ht="12.75">
      <c r="B27" s="65" t="s">
        <v>312</v>
      </c>
      <c r="C27" s="122" t="s">
        <v>51</v>
      </c>
      <c r="D27" s="104" t="s">
        <v>337</v>
      </c>
      <c r="E27" s="72">
        <v>15480</v>
      </c>
      <c r="F27" s="64">
        <v>84.49758</v>
      </c>
      <c r="G27" s="147">
        <f t="shared" si="0"/>
        <v>2.72188317229076</v>
      </c>
      <c r="H27" s="31"/>
    </row>
    <row r="28" spans="2:8" ht="12.75">
      <c r="B28" s="65" t="s">
        <v>131</v>
      </c>
      <c r="C28" s="122" t="s">
        <v>48</v>
      </c>
      <c r="D28" s="104" t="s">
        <v>338</v>
      </c>
      <c r="E28" s="72">
        <v>20030</v>
      </c>
      <c r="F28" s="64">
        <v>155.11232</v>
      </c>
      <c r="G28" s="147">
        <f>+F28/$F$57*100+0.01</f>
        <v>5.00656455987236</v>
      </c>
      <c r="H28" s="31"/>
    </row>
    <row r="29" spans="2:8" ht="12.75">
      <c r="B29" s="65" t="s">
        <v>313</v>
      </c>
      <c r="C29" s="122" t="s">
        <v>51</v>
      </c>
      <c r="D29" s="104" t="s">
        <v>339</v>
      </c>
      <c r="E29" s="72">
        <v>64540</v>
      </c>
      <c r="F29" s="64">
        <v>175.80696</v>
      </c>
      <c r="G29" s="147">
        <f aca="true" t="shared" si="1" ref="G29:G52">+F29/$F$57*100</f>
        <v>5.6631918452054455</v>
      </c>
      <c r="H29" s="31"/>
    </row>
    <row r="30" spans="2:8" ht="12.75">
      <c r="B30" s="65" t="s">
        <v>105</v>
      </c>
      <c r="C30" s="122" t="s">
        <v>50</v>
      </c>
      <c r="D30" s="104" t="s">
        <v>340</v>
      </c>
      <c r="E30" s="72">
        <v>22000</v>
      </c>
      <c r="F30" s="64">
        <v>232.936</v>
      </c>
      <c r="G30" s="147">
        <f t="shared" si="1"/>
        <v>7.503464343247705</v>
      </c>
      <c r="H30" s="31"/>
    </row>
    <row r="31" spans="2:8" ht="12.75">
      <c r="B31" s="65" t="s">
        <v>314</v>
      </c>
      <c r="C31" s="122" t="s">
        <v>53</v>
      </c>
      <c r="D31" s="104" t="s">
        <v>341</v>
      </c>
      <c r="E31" s="72">
        <v>9770</v>
      </c>
      <c r="F31" s="64">
        <v>47.311225</v>
      </c>
      <c r="G31" s="147">
        <f t="shared" si="1"/>
        <v>1.5240155657471126</v>
      </c>
      <c r="H31" s="31"/>
    </row>
    <row r="32" spans="2:8" ht="12.75">
      <c r="B32" s="65" t="s">
        <v>315</v>
      </c>
      <c r="C32" s="122" t="s">
        <v>323</v>
      </c>
      <c r="D32" s="104" t="s">
        <v>342</v>
      </c>
      <c r="E32" s="72">
        <v>25000</v>
      </c>
      <c r="F32" s="64">
        <v>38.0125</v>
      </c>
      <c r="G32" s="147">
        <f t="shared" si="1"/>
        <v>1.2244798500347882</v>
      </c>
      <c r="H32" s="31"/>
    </row>
    <row r="33" spans="2:8" ht="12.75">
      <c r="B33" s="65" t="s">
        <v>316</v>
      </c>
      <c r="C33" s="122" t="s">
        <v>50</v>
      </c>
      <c r="D33" s="104" t="s">
        <v>343</v>
      </c>
      <c r="E33" s="72">
        <v>19200</v>
      </c>
      <c r="F33" s="64">
        <v>68.2176</v>
      </c>
      <c r="G33" s="147">
        <f t="shared" si="1"/>
        <v>2.19746337698739</v>
      </c>
      <c r="H33" s="31"/>
    </row>
    <row r="34" spans="2:8" ht="12.75">
      <c r="B34" s="65" t="s">
        <v>317</v>
      </c>
      <c r="C34" s="122" t="s">
        <v>55</v>
      </c>
      <c r="D34" s="104" t="s">
        <v>344</v>
      </c>
      <c r="E34" s="72">
        <v>2890</v>
      </c>
      <c r="F34" s="64">
        <v>73.260055</v>
      </c>
      <c r="G34" s="147">
        <f t="shared" si="1"/>
        <v>2.359893749686033</v>
      </c>
      <c r="H34" s="31"/>
    </row>
    <row r="35" spans="2:8" ht="12.75">
      <c r="B35" s="65" t="s">
        <v>318</v>
      </c>
      <c r="C35" s="122" t="s">
        <v>57</v>
      </c>
      <c r="D35" s="104" t="s">
        <v>345</v>
      </c>
      <c r="E35" s="72">
        <v>6500</v>
      </c>
      <c r="F35" s="64">
        <v>49.20175</v>
      </c>
      <c r="G35" s="147">
        <f t="shared" si="1"/>
        <v>1.584914211415959</v>
      </c>
      <c r="H35" s="31"/>
    </row>
    <row r="36" spans="2:8" ht="12.75">
      <c r="B36" s="65" t="s">
        <v>319</v>
      </c>
      <c r="C36" s="122" t="s">
        <v>323</v>
      </c>
      <c r="D36" s="104" t="s">
        <v>346</v>
      </c>
      <c r="E36" s="72">
        <v>63000</v>
      </c>
      <c r="F36" s="64">
        <v>51.8175</v>
      </c>
      <c r="G36" s="147">
        <f t="shared" si="1"/>
        <v>1.6691742092516313</v>
      </c>
      <c r="H36" s="31"/>
    </row>
    <row r="37" spans="2:8" ht="12.75">
      <c r="B37" s="65" t="s">
        <v>123</v>
      </c>
      <c r="C37" s="122" t="s">
        <v>50</v>
      </c>
      <c r="D37" s="104" t="s">
        <v>347</v>
      </c>
      <c r="E37" s="72">
        <v>11550</v>
      </c>
      <c r="F37" s="64">
        <v>74.930625</v>
      </c>
      <c r="G37" s="147">
        <f t="shared" si="1"/>
        <v>2.413707082223294</v>
      </c>
      <c r="H37" s="31"/>
    </row>
    <row r="38" spans="2:8" ht="12.75">
      <c r="B38" s="65" t="s">
        <v>109</v>
      </c>
      <c r="C38" s="122" t="s">
        <v>60</v>
      </c>
      <c r="D38" s="104" t="s">
        <v>348</v>
      </c>
      <c r="E38" s="72">
        <v>11000</v>
      </c>
      <c r="F38" s="64">
        <v>175.648</v>
      </c>
      <c r="G38" s="147">
        <f t="shared" si="1"/>
        <v>5.658071337031515</v>
      </c>
      <c r="H38" s="31"/>
    </row>
    <row r="39" spans="2:8" ht="12.75">
      <c r="B39" s="65" t="s">
        <v>124</v>
      </c>
      <c r="C39" s="122" t="s">
        <v>53</v>
      </c>
      <c r="D39" s="104" t="s">
        <v>349</v>
      </c>
      <c r="E39" s="72">
        <v>6300</v>
      </c>
      <c r="F39" s="64">
        <v>37.54485</v>
      </c>
      <c r="G39" s="147">
        <f t="shared" si="1"/>
        <v>1.2094156474206803</v>
      </c>
      <c r="H39" s="31"/>
    </row>
    <row r="40" spans="2:8" ht="12.75">
      <c r="B40" s="65" t="s">
        <v>111</v>
      </c>
      <c r="C40" s="122" t="s">
        <v>47</v>
      </c>
      <c r="D40" s="104" t="s">
        <v>350</v>
      </c>
      <c r="E40" s="72">
        <v>6910</v>
      </c>
      <c r="F40" s="64">
        <v>59.75077</v>
      </c>
      <c r="G40" s="147">
        <f t="shared" si="1"/>
        <v>1.9247251269730516</v>
      </c>
      <c r="H40" s="31"/>
    </row>
    <row r="41" spans="2:8" ht="12.75">
      <c r="B41" s="65" t="s">
        <v>126</v>
      </c>
      <c r="C41" s="122" t="s">
        <v>63</v>
      </c>
      <c r="D41" s="104" t="s">
        <v>351</v>
      </c>
      <c r="E41" s="72">
        <v>28660</v>
      </c>
      <c r="F41" s="64">
        <v>48.17746</v>
      </c>
      <c r="G41" s="147">
        <f t="shared" si="1"/>
        <v>1.5519192106769355</v>
      </c>
      <c r="H41" s="31"/>
    </row>
    <row r="42" spans="2:8" ht="12.75">
      <c r="B42" s="65" t="s">
        <v>320</v>
      </c>
      <c r="C42" s="122" t="s">
        <v>50</v>
      </c>
      <c r="D42" s="104" t="s">
        <v>352</v>
      </c>
      <c r="E42" s="72">
        <v>3800</v>
      </c>
      <c r="F42" s="64">
        <v>31.9314</v>
      </c>
      <c r="G42" s="147">
        <f t="shared" si="1"/>
        <v>1.0285920653311629</v>
      </c>
      <c r="H42" s="31"/>
    </row>
    <row r="43" spans="2:8" ht="12.75">
      <c r="B43" s="65" t="s">
        <v>106</v>
      </c>
      <c r="C43" s="122" t="s">
        <v>58</v>
      </c>
      <c r="D43" s="104" t="s">
        <v>353</v>
      </c>
      <c r="E43" s="72">
        <v>25130</v>
      </c>
      <c r="F43" s="64">
        <v>210.38836</v>
      </c>
      <c r="G43" s="147">
        <f t="shared" si="1"/>
        <v>6.777147188473924</v>
      </c>
      <c r="H43" s="31"/>
    </row>
    <row r="44" spans="2:8" ht="12.75">
      <c r="B44" s="65" t="s">
        <v>128</v>
      </c>
      <c r="C44" s="122" t="s">
        <v>63</v>
      </c>
      <c r="D44" s="104" t="s">
        <v>354</v>
      </c>
      <c r="E44" s="72">
        <v>5470</v>
      </c>
      <c r="F44" s="64">
        <v>29.40672</v>
      </c>
      <c r="G44" s="147">
        <f t="shared" si="1"/>
        <v>0.9472656651263403</v>
      </c>
      <c r="H44" s="31"/>
    </row>
    <row r="45" spans="2:8" ht="12.75">
      <c r="B45" s="65" t="s">
        <v>155</v>
      </c>
      <c r="C45" s="122" t="s">
        <v>48</v>
      </c>
      <c r="D45" s="104" t="s">
        <v>355</v>
      </c>
      <c r="E45" s="72">
        <v>14310</v>
      </c>
      <c r="F45" s="64">
        <v>31.231575</v>
      </c>
      <c r="G45" s="147">
        <f t="shared" si="1"/>
        <v>1.0060489121302265</v>
      </c>
      <c r="H45" s="31"/>
    </row>
    <row r="46" spans="2:8" ht="12.75">
      <c r="B46" s="65" t="s">
        <v>104</v>
      </c>
      <c r="C46" s="122" t="s">
        <v>50</v>
      </c>
      <c r="D46" s="104" t="s">
        <v>356</v>
      </c>
      <c r="E46" s="72">
        <v>4090</v>
      </c>
      <c r="F46" s="64">
        <v>91.64054</v>
      </c>
      <c r="G46" s="147">
        <f t="shared" si="1"/>
        <v>2.951976183526656</v>
      </c>
      <c r="H46" s="31"/>
    </row>
    <row r="47" spans="2:8" ht="12.75">
      <c r="B47" s="65" t="s">
        <v>156</v>
      </c>
      <c r="C47" s="122" t="s">
        <v>49</v>
      </c>
      <c r="D47" s="104" t="s">
        <v>357</v>
      </c>
      <c r="E47" s="72">
        <v>27000</v>
      </c>
      <c r="F47" s="64">
        <v>26.8785</v>
      </c>
      <c r="G47" s="147">
        <f t="shared" si="1"/>
        <v>0.8658252324672161</v>
      </c>
      <c r="H47" s="31"/>
    </row>
    <row r="48" spans="2:8" ht="12.75">
      <c r="B48" s="65" t="s">
        <v>321</v>
      </c>
      <c r="C48" s="122" t="s">
        <v>53</v>
      </c>
      <c r="D48" s="104" t="s">
        <v>358</v>
      </c>
      <c r="E48" s="72">
        <v>14130</v>
      </c>
      <c r="F48" s="64">
        <v>98.281215</v>
      </c>
      <c r="G48" s="147">
        <f t="shared" si="1"/>
        <v>3.1658893102120818</v>
      </c>
      <c r="H48" s="31"/>
    </row>
    <row r="49" spans="2:8" ht="12.75">
      <c r="B49" s="65" t="s">
        <v>110</v>
      </c>
      <c r="C49" s="122" t="s">
        <v>55</v>
      </c>
      <c r="D49" s="104" t="s">
        <v>359</v>
      </c>
      <c r="E49" s="72">
        <v>9220</v>
      </c>
      <c r="F49" s="64">
        <v>119.48198</v>
      </c>
      <c r="G49" s="147">
        <f t="shared" si="1"/>
        <v>3.848820176317252</v>
      </c>
      <c r="H49" s="31"/>
    </row>
    <row r="50" spans="2:8" ht="12.75">
      <c r="B50" s="65" t="s">
        <v>116</v>
      </c>
      <c r="C50" s="122" t="s">
        <v>47</v>
      </c>
      <c r="D50" s="104" t="s">
        <v>360</v>
      </c>
      <c r="E50" s="72">
        <v>41350</v>
      </c>
      <c r="F50" s="64">
        <v>110.631925</v>
      </c>
      <c r="G50" s="147">
        <f t="shared" si="1"/>
        <v>3.563737268873658</v>
      </c>
      <c r="H50" s="31"/>
    </row>
    <row r="51" spans="2:8" ht="12.75">
      <c r="B51" s="65" t="s">
        <v>113</v>
      </c>
      <c r="C51" s="122" t="s">
        <v>57</v>
      </c>
      <c r="D51" s="104" t="s">
        <v>361</v>
      </c>
      <c r="E51" s="72">
        <v>11210</v>
      </c>
      <c r="F51" s="64">
        <v>44.94089</v>
      </c>
      <c r="G51" s="147">
        <f t="shared" si="1"/>
        <v>1.4476610127623786</v>
      </c>
      <c r="H51" s="31"/>
    </row>
    <row r="52" spans="2:8" ht="13.5" thickBot="1">
      <c r="B52" s="65" t="s">
        <v>322</v>
      </c>
      <c r="C52" s="122" t="s">
        <v>364</v>
      </c>
      <c r="D52" s="104" t="s">
        <v>362</v>
      </c>
      <c r="E52" s="72">
        <v>24640</v>
      </c>
      <c r="F52" s="64">
        <v>64.34736</v>
      </c>
      <c r="G52" s="147">
        <f t="shared" si="1"/>
        <v>2.072793047627347</v>
      </c>
      <c r="H52" s="31"/>
    </row>
    <row r="53" spans="2:8" ht="13.5" thickBot="1">
      <c r="B53" s="155" t="s">
        <v>3</v>
      </c>
      <c r="C53" s="63"/>
      <c r="D53" s="63"/>
      <c r="E53" s="162"/>
      <c r="F53" s="159">
        <f>SUM(F14:F52)</f>
        <v>2917.676559999999</v>
      </c>
      <c r="G53" s="163">
        <f>SUM(G14:G52)-0.005</f>
        <v>93.99082457451671</v>
      </c>
      <c r="H53" s="31"/>
    </row>
    <row r="54" spans="2:8" ht="12.75">
      <c r="B54" s="155" t="s">
        <v>4</v>
      </c>
      <c r="C54" s="104"/>
      <c r="D54" s="104"/>
      <c r="E54" s="72"/>
      <c r="F54" s="156"/>
      <c r="G54" s="160"/>
      <c r="H54" s="31"/>
    </row>
    <row r="55" spans="2:8" ht="13.5" thickBot="1">
      <c r="B55" s="65" t="s">
        <v>16</v>
      </c>
      <c r="C55" s="104"/>
      <c r="D55" s="104"/>
      <c r="E55" s="72"/>
      <c r="F55" s="156">
        <f>F57-F11-F53</f>
        <v>185.7165341000009</v>
      </c>
      <c r="G55" s="147">
        <f>+F55/$F$57*100</f>
        <v>5.982404572804991</v>
      </c>
      <c r="H55" s="31"/>
    </row>
    <row r="56" spans="2:8" ht="13.5" thickBot="1">
      <c r="B56" s="155" t="s">
        <v>3</v>
      </c>
      <c r="C56" s="164"/>
      <c r="D56" s="164"/>
      <c r="E56" s="162"/>
      <c r="F56" s="159">
        <f>SUM(F55:F55)</f>
        <v>185.7165341000009</v>
      </c>
      <c r="G56" s="163">
        <f>SUM(G55:G55)</f>
        <v>5.982404572804991</v>
      </c>
      <c r="H56" s="31"/>
    </row>
    <row r="57" spans="2:7" ht="13.5" thickBot="1">
      <c r="B57" s="11" t="s">
        <v>191</v>
      </c>
      <c r="C57" s="165"/>
      <c r="D57" s="165"/>
      <c r="E57" s="166"/>
      <c r="F57" s="117">
        <v>3104.3793818999998</v>
      </c>
      <c r="G57" s="118">
        <f>G11+G53+G56-0.0005</f>
        <v>100.00450000000004</v>
      </c>
    </row>
    <row r="58" spans="2:7" ht="12.75">
      <c r="B58" s="65" t="s">
        <v>15</v>
      </c>
      <c r="C58" s="40"/>
      <c r="D58" s="40"/>
      <c r="E58" s="40"/>
      <c r="F58" s="67"/>
      <c r="G58" s="68"/>
    </row>
    <row r="59" spans="2:7" ht="12.75">
      <c r="B59" s="65"/>
      <c r="C59" s="40"/>
      <c r="D59" s="40"/>
      <c r="E59" s="40"/>
      <c r="F59" s="67"/>
      <c r="G59" s="68"/>
    </row>
    <row r="60" spans="2:7" ht="12.75">
      <c r="B60" s="65" t="s">
        <v>6</v>
      </c>
      <c r="C60" s="71"/>
      <c r="D60" s="71"/>
      <c r="E60" s="40"/>
      <c r="F60" s="67"/>
      <c r="G60" s="68"/>
    </row>
    <row r="61" spans="2:7" ht="12.75">
      <c r="B61" s="65" t="s">
        <v>40</v>
      </c>
      <c r="C61" s="71" t="s">
        <v>9</v>
      </c>
      <c r="D61" s="71"/>
      <c r="E61" s="40"/>
      <c r="F61" s="67"/>
      <c r="G61" s="68"/>
    </row>
    <row r="62" spans="2:7" ht="12.75">
      <c r="B62" s="65" t="s">
        <v>186</v>
      </c>
      <c r="C62" s="71"/>
      <c r="D62" s="71"/>
      <c r="E62" s="40"/>
      <c r="F62" s="67"/>
      <c r="G62" s="68"/>
    </row>
    <row r="63" spans="1:7" ht="12.75">
      <c r="A63" s="2" t="s">
        <v>82</v>
      </c>
      <c r="B63" s="167" t="s">
        <v>23</v>
      </c>
      <c r="C63" s="108">
        <v>8.31</v>
      </c>
      <c r="D63" s="108"/>
      <c r="E63" s="40"/>
      <c r="F63" s="67"/>
      <c r="G63" s="68"/>
    </row>
    <row r="64" spans="1:7" ht="12.75">
      <c r="A64" s="2" t="s">
        <v>85</v>
      </c>
      <c r="B64" s="167" t="s">
        <v>44</v>
      </c>
      <c r="C64" s="108">
        <v>8.31</v>
      </c>
      <c r="D64" s="108"/>
      <c r="E64" s="40"/>
      <c r="F64" s="67"/>
      <c r="G64" s="68"/>
    </row>
    <row r="65" spans="2:7" ht="12.75">
      <c r="B65" s="167" t="s">
        <v>189</v>
      </c>
      <c r="C65" s="40"/>
      <c r="D65" s="40"/>
      <c r="E65" s="40"/>
      <c r="F65" s="67"/>
      <c r="G65" s="68"/>
    </row>
    <row r="66" spans="1:7" ht="12.75">
      <c r="A66" s="2" t="s">
        <v>82</v>
      </c>
      <c r="B66" s="167" t="s">
        <v>23</v>
      </c>
      <c r="C66" s="108">
        <v>8.885826</v>
      </c>
      <c r="D66" s="108"/>
      <c r="E66" s="40"/>
      <c r="F66" s="67"/>
      <c r="G66" s="68"/>
    </row>
    <row r="67" spans="1:7" ht="12.75">
      <c r="A67" s="2" t="s">
        <v>85</v>
      </c>
      <c r="B67" s="167" t="s">
        <v>44</v>
      </c>
      <c r="C67" s="108">
        <v>8.885826</v>
      </c>
      <c r="D67" s="108"/>
      <c r="E67" s="40"/>
      <c r="F67" s="67"/>
      <c r="G67" s="68"/>
    </row>
    <row r="68" spans="2:7" ht="12.75">
      <c r="B68" s="65" t="s">
        <v>7</v>
      </c>
      <c r="C68" s="72" t="s">
        <v>9</v>
      </c>
      <c r="D68" s="72"/>
      <c r="E68" s="40"/>
      <c r="F68" s="67"/>
      <c r="G68" s="68"/>
    </row>
    <row r="69" spans="2:8" ht="12.75">
      <c r="B69" s="155" t="s">
        <v>304</v>
      </c>
      <c r="C69" s="40"/>
      <c r="D69" s="40"/>
      <c r="E69" s="135"/>
      <c r="F69" s="40"/>
      <c r="G69" s="136"/>
      <c r="H69" s="40"/>
    </row>
    <row r="70" spans="2:8" ht="76.5">
      <c r="B70" s="247" t="s">
        <v>157</v>
      </c>
      <c r="C70" s="137" t="s">
        <v>90</v>
      </c>
      <c r="D70" s="137" t="s">
        <v>158</v>
      </c>
      <c r="E70" s="137" t="s">
        <v>159</v>
      </c>
      <c r="F70" s="137" t="s">
        <v>160</v>
      </c>
      <c r="G70" s="248" t="s">
        <v>161</v>
      </c>
      <c r="H70" s="245" t="s">
        <v>162</v>
      </c>
    </row>
    <row r="71" spans="2:8" ht="12.75">
      <c r="B71" s="249" t="s">
        <v>163</v>
      </c>
      <c r="C71" s="138" t="s">
        <v>9</v>
      </c>
      <c r="D71" s="138" t="s">
        <v>9</v>
      </c>
      <c r="E71" s="138" t="s">
        <v>9</v>
      </c>
      <c r="F71" s="138" t="s">
        <v>9</v>
      </c>
      <c r="G71" s="250" t="s">
        <v>9</v>
      </c>
      <c r="H71" s="246" t="s">
        <v>9</v>
      </c>
    </row>
    <row r="72" spans="2:8" ht="12.75">
      <c r="B72" s="249" t="s">
        <v>164</v>
      </c>
      <c r="C72" s="138" t="s">
        <v>9</v>
      </c>
      <c r="D72" s="138" t="s">
        <v>9</v>
      </c>
      <c r="E72" s="138" t="s">
        <v>9</v>
      </c>
      <c r="F72" s="138" t="s">
        <v>9</v>
      </c>
      <c r="G72" s="250" t="s">
        <v>9</v>
      </c>
      <c r="H72" s="246" t="s">
        <v>9</v>
      </c>
    </row>
    <row r="73" spans="2:8" ht="12.75">
      <c r="B73" s="139"/>
      <c r="C73" s="108"/>
      <c r="D73" s="108"/>
      <c r="E73" s="40"/>
      <c r="F73" s="67"/>
      <c r="G73" s="68"/>
      <c r="H73" s="2"/>
    </row>
    <row r="74" spans="2:8" ht="12.75">
      <c r="B74" s="155" t="s">
        <v>305</v>
      </c>
      <c r="C74" s="40"/>
      <c r="D74" s="40"/>
      <c r="E74" s="40"/>
      <c r="F74" s="40"/>
      <c r="G74" s="136"/>
      <c r="H74" s="2"/>
    </row>
    <row r="75" spans="2:8" ht="76.5">
      <c r="B75" s="247" t="s">
        <v>157</v>
      </c>
      <c r="C75" s="137" t="s">
        <v>90</v>
      </c>
      <c r="D75" s="137" t="s">
        <v>165</v>
      </c>
      <c r="E75" s="137" t="s">
        <v>166</v>
      </c>
      <c r="F75" s="137" t="s">
        <v>167</v>
      </c>
      <c r="G75" s="248" t="s">
        <v>168</v>
      </c>
      <c r="H75" s="2"/>
    </row>
    <row r="76" spans="2:8" ht="12.75">
      <c r="B76" s="249" t="s">
        <v>163</v>
      </c>
      <c r="C76" s="138" t="s">
        <v>9</v>
      </c>
      <c r="D76" s="138" t="s">
        <v>9</v>
      </c>
      <c r="E76" s="138" t="s">
        <v>9</v>
      </c>
      <c r="F76" s="138" t="s">
        <v>9</v>
      </c>
      <c r="G76" s="250" t="s">
        <v>9</v>
      </c>
      <c r="H76" s="2"/>
    </row>
    <row r="77" spans="2:8" ht="12.75">
      <c r="B77" s="249" t="s">
        <v>164</v>
      </c>
      <c r="C77" s="138" t="s">
        <v>9</v>
      </c>
      <c r="D77" s="138" t="s">
        <v>9</v>
      </c>
      <c r="E77" s="138" t="s">
        <v>9</v>
      </c>
      <c r="F77" s="138" t="s">
        <v>9</v>
      </c>
      <c r="G77" s="250" t="s">
        <v>9</v>
      </c>
      <c r="H77" s="2"/>
    </row>
    <row r="78" spans="2:8" ht="12.75">
      <c r="B78" s="251"/>
      <c r="C78" s="140"/>
      <c r="D78" s="140"/>
      <c r="E78" s="140"/>
      <c r="F78" s="140"/>
      <c r="G78" s="252"/>
      <c r="H78" s="2"/>
    </row>
    <row r="79" spans="2:8" ht="12.75">
      <c r="B79" s="155" t="s">
        <v>306</v>
      </c>
      <c r="C79" s="40"/>
      <c r="D79" s="40"/>
      <c r="E79" s="135"/>
      <c r="F79" s="40"/>
      <c r="G79" s="157"/>
      <c r="H79" s="2"/>
    </row>
    <row r="80" spans="2:8" ht="76.5">
      <c r="B80" s="247" t="s">
        <v>157</v>
      </c>
      <c r="C80" s="137" t="s">
        <v>90</v>
      </c>
      <c r="D80" s="137" t="s">
        <v>158</v>
      </c>
      <c r="E80" s="137" t="s">
        <v>169</v>
      </c>
      <c r="F80" s="137" t="s">
        <v>170</v>
      </c>
      <c r="G80" s="248" t="s">
        <v>171</v>
      </c>
      <c r="H80" s="2"/>
    </row>
    <row r="81" spans="2:8" ht="12.75">
      <c r="B81" s="249" t="s">
        <v>163</v>
      </c>
      <c r="C81" s="138" t="s">
        <v>9</v>
      </c>
      <c r="D81" s="138" t="s">
        <v>9</v>
      </c>
      <c r="E81" s="138" t="s">
        <v>9</v>
      </c>
      <c r="F81" s="138" t="s">
        <v>9</v>
      </c>
      <c r="G81" s="250" t="s">
        <v>9</v>
      </c>
      <c r="H81" s="2"/>
    </row>
    <row r="82" spans="2:8" ht="12.75">
      <c r="B82" s="249" t="s">
        <v>164</v>
      </c>
      <c r="C82" s="138" t="s">
        <v>9</v>
      </c>
      <c r="D82" s="138" t="s">
        <v>9</v>
      </c>
      <c r="E82" s="138" t="s">
        <v>9</v>
      </c>
      <c r="F82" s="138" t="s">
        <v>9</v>
      </c>
      <c r="G82" s="250" t="s">
        <v>9</v>
      </c>
      <c r="H82" s="2"/>
    </row>
    <row r="83" spans="2:8" ht="12.75">
      <c r="B83" s="251"/>
      <c r="C83" s="140"/>
      <c r="D83" s="140"/>
      <c r="E83" s="140"/>
      <c r="F83" s="140"/>
      <c r="G83" s="252"/>
      <c r="H83" s="2"/>
    </row>
    <row r="84" spans="2:8" ht="12.75">
      <c r="B84" s="155" t="s">
        <v>307</v>
      </c>
      <c r="C84" s="40"/>
      <c r="D84" s="40"/>
      <c r="E84" s="253"/>
      <c r="F84" s="40"/>
      <c r="G84" s="157"/>
      <c r="H84" s="2"/>
    </row>
    <row r="85" spans="2:8" ht="63.75">
      <c r="B85" s="247" t="s">
        <v>157</v>
      </c>
      <c r="C85" s="137" t="s">
        <v>90</v>
      </c>
      <c r="D85" s="137" t="s">
        <v>172</v>
      </c>
      <c r="E85" s="137" t="s">
        <v>173</v>
      </c>
      <c r="F85" s="137" t="s">
        <v>174</v>
      </c>
      <c r="G85" s="248" t="s">
        <v>168</v>
      </c>
      <c r="H85" s="2"/>
    </row>
    <row r="86" spans="2:8" ht="12.75">
      <c r="B86" s="249" t="s">
        <v>163</v>
      </c>
      <c r="C86" s="138" t="s">
        <v>9</v>
      </c>
      <c r="D86" s="138" t="s">
        <v>9</v>
      </c>
      <c r="E86" s="138" t="s">
        <v>9</v>
      </c>
      <c r="F86" s="138" t="s">
        <v>9</v>
      </c>
      <c r="G86" s="250" t="s">
        <v>9</v>
      </c>
      <c r="H86" s="2"/>
    </row>
    <row r="87" spans="2:8" ht="12.75">
      <c r="B87" s="249" t="s">
        <v>164</v>
      </c>
      <c r="C87" s="138" t="s">
        <v>175</v>
      </c>
      <c r="D87" s="138" t="s">
        <v>499</v>
      </c>
      <c r="E87" s="138">
        <v>22</v>
      </c>
      <c r="F87" s="310">
        <v>157358.4</v>
      </c>
      <c r="G87" s="311">
        <v>33501.6</v>
      </c>
      <c r="H87" s="2"/>
    </row>
    <row r="88" spans="2:8" ht="12.75">
      <c r="B88" s="65" t="s">
        <v>8</v>
      </c>
      <c r="C88" s="72" t="s">
        <v>9</v>
      </c>
      <c r="D88" s="72"/>
      <c r="E88" s="40"/>
      <c r="F88" s="67"/>
      <c r="G88" s="68"/>
      <c r="H88" s="2"/>
    </row>
    <row r="89" spans="2:7" ht="12.75">
      <c r="B89" s="65" t="s">
        <v>34</v>
      </c>
      <c r="C89" s="72" t="s">
        <v>9</v>
      </c>
      <c r="D89" s="72"/>
      <c r="E89" s="40"/>
      <c r="F89" s="67"/>
      <c r="G89" s="68"/>
    </row>
    <row r="90" spans="2:7" ht="12.75">
      <c r="B90" s="65" t="s">
        <v>41</v>
      </c>
      <c r="C90" s="253">
        <v>0.525467224835545</v>
      </c>
      <c r="D90" s="141"/>
      <c r="E90" s="40"/>
      <c r="F90" s="67"/>
      <c r="G90" s="68"/>
    </row>
    <row r="91" spans="2:7" ht="12.75">
      <c r="B91" s="65" t="s">
        <v>192</v>
      </c>
      <c r="C91" s="40"/>
      <c r="D91" s="40"/>
      <c r="E91" s="40"/>
      <c r="F91" s="67"/>
      <c r="G91" s="68"/>
    </row>
    <row r="92" spans="2:7" ht="12.75">
      <c r="B92" s="44" t="s">
        <v>461</v>
      </c>
      <c r="C92" s="40"/>
      <c r="D92" s="40"/>
      <c r="E92" s="40"/>
      <c r="F92" s="67"/>
      <c r="G92" s="68"/>
    </row>
    <row r="93" spans="2:7" ht="12.75">
      <c r="B93" s="44" t="s">
        <v>462</v>
      </c>
      <c r="C93" s="40"/>
      <c r="D93" s="40"/>
      <c r="E93" s="40"/>
      <c r="F93" s="67"/>
      <c r="G93" s="68"/>
    </row>
    <row r="94" spans="2:7" ht="13.5" thickBot="1">
      <c r="B94" s="69" t="s">
        <v>69</v>
      </c>
      <c r="C94" s="170"/>
      <c r="D94" s="170"/>
      <c r="E94" s="170"/>
      <c r="F94" s="170"/>
      <c r="G94" s="171"/>
    </row>
    <row r="95" ht="12.75">
      <c r="F95" s="172"/>
    </row>
    <row r="96" ht="12.75">
      <c r="F96" s="172"/>
    </row>
    <row r="97" ht="12.75">
      <c r="F97" s="172"/>
    </row>
    <row r="98" ht="12.75">
      <c r="F98" s="172"/>
    </row>
    <row r="99" ht="12.75">
      <c r="F99" s="172"/>
    </row>
    <row r="100" ht="12.75">
      <c r="F100" s="172"/>
    </row>
    <row r="101" ht="12.75">
      <c r="F101" s="172"/>
    </row>
    <row r="102" ht="12.75">
      <c r="F102" s="172"/>
    </row>
    <row r="103" ht="12.75">
      <c r="F103" s="172"/>
    </row>
    <row r="104" ht="12.75">
      <c r="F104" s="172"/>
    </row>
    <row r="105" ht="12.75">
      <c r="F105" s="172"/>
    </row>
    <row r="106" ht="12.75">
      <c r="F106" s="172"/>
    </row>
    <row r="107" ht="12.75">
      <c r="F107" s="172"/>
    </row>
    <row r="108" ht="12.75">
      <c r="F108" s="172"/>
    </row>
    <row r="109" ht="12.75">
      <c r="F109" s="172"/>
    </row>
    <row r="110" ht="12.75">
      <c r="F110" s="172"/>
    </row>
    <row r="111" ht="12.75">
      <c r="F111" s="172"/>
    </row>
    <row r="112" ht="12.75">
      <c r="F112" s="172"/>
    </row>
    <row r="113" ht="12.75">
      <c r="F113" s="172"/>
    </row>
    <row r="114" ht="12.75">
      <c r="F114" s="172"/>
    </row>
    <row r="115" ht="12.75">
      <c r="F115" s="172"/>
    </row>
    <row r="116" ht="12.75">
      <c r="F116" s="172"/>
    </row>
    <row r="117" ht="12.75">
      <c r="F117" s="172"/>
    </row>
    <row r="118" ht="12.75">
      <c r="F118" s="172"/>
    </row>
    <row r="119" ht="12.75">
      <c r="F119" s="172"/>
    </row>
    <row r="120" ht="12.75">
      <c r="F120" s="172"/>
    </row>
    <row r="121" ht="12.75">
      <c r="F121" s="172"/>
    </row>
    <row r="122" ht="12.75">
      <c r="F122" s="172"/>
    </row>
    <row r="123" ht="12.75">
      <c r="F123" s="172"/>
    </row>
    <row r="124" ht="12.75">
      <c r="F124" s="172"/>
    </row>
    <row r="125" ht="12.75">
      <c r="F125" s="172"/>
    </row>
    <row r="126" ht="12.75">
      <c r="F126" s="172"/>
    </row>
    <row r="127" ht="12.75">
      <c r="F127" s="172"/>
    </row>
    <row r="128" ht="12.75">
      <c r="F128" s="172"/>
    </row>
    <row r="129" ht="12.75">
      <c r="F129" s="172"/>
    </row>
    <row r="130" ht="12.75">
      <c r="F130" s="172"/>
    </row>
    <row r="131" ht="12.75">
      <c r="F131" s="172"/>
    </row>
    <row r="132" ht="12.75">
      <c r="F132" s="172"/>
    </row>
    <row r="133" ht="12.75">
      <c r="F133" s="172"/>
    </row>
    <row r="134" ht="12.75">
      <c r="F134" s="172"/>
    </row>
    <row r="135" ht="12.75">
      <c r="F135" s="172"/>
    </row>
    <row r="136" ht="12.75">
      <c r="F136" s="172"/>
    </row>
    <row r="137" ht="12.75">
      <c r="F137" s="172"/>
    </row>
    <row r="138" ht="12.75">
      <c r="F138" s="172"/>
    </row>
    <row r="139" ht="12.75">
      <c r="F139" s="172"/>
    </row>
    <row r="140" ht="12.75">
      <c r="F140" s="172"/>
    </row>
    <row r="141" ht="12.75">
      <c r="F141" s="172"/>
    </row>
    <row r="142" ht="12.75">
      <c r="F142" s="172"/>
    </row>
    <row r="143" ht="12.75">
      <c r="F143" s="172"/>
    </row>
    <row r="144" ht="12.75">
      <c r="F144" s="172"/>
    </row>
    <row r="145" ht="12.75">
      <c r="F145" s="172"/>
    </row>
    <row r="146" ht="12.75">
      <c r="F146" s="172"/>
    </row>
    <row r="147" ht="12.75">
      <c r="F147" s="172"/>
    </row>
    <row r="148" ht="12.75">
      <c r="F148" s="172"/>
    </row>
    <row r="149" ht="12.75">
      <c r="F149" s="172"/>
    </row>
    <row r="150" ht="12.75">
      <c r="F150" s="172"/>
    </row>
    <row r="151" ht="12.75">
      <c r="F151" s="172"/>
    </row>
    <row r="152" ht="12.75">
      <c r="F152" s="172"/>
    </row>
    <row r="153" ht="12.75">
      <c r="F153" s="172"/>
    </row>
    <row r="154" ht="12.75">
      <c r="F154" s="172"/>
    </row>
    <row r="155" ht="12.75">
      <c r="F155" s="172"/>
    </row>
    <row r="156" ht="12.75">
      <c r="F156" s="172"/>
    </row>
    <row r="157" ht="12.75">
      <c r="F157" s="172"/>
    </row>
    <row r="158" ht="12.75">
      <c r="F158" s="172"/>
    </row>
    <row r="159" ht="12.75">
      <c r="F159" s="172"/>
    </row>
    <row r="160" ht="12.75">
      <c r="F160" s="172"/>
    </row>
    <row r="161" ht="12.75">
      <c r="F161" s="172"/>
    </row>
    <row r="162" ht="12.75">
      <c r="F162" s="172"/>
    </row>
    <row r="163" ht="12.75">
      <c r="F163" s="172"/>
    </row>
    <row r="164" ht="12.75">
      <c r="F164" s="172"/>
    </row>
    <row r="165" ht="12.75">
      <c r="F165" s="172"/>
    </row>
    <row r="166" ht="12.75">
      <c r="F166" s="172"/>
    </row>
    <row r="167" ht="12.75">
      <c r="F167" s="172"/>
    </row>
    <row r="168" ht="12.75">
      <c r="F168" s="172"/>
    </row>
    <row r="169" ht="12.75">
      <c r="F169" s="172"/>
    </row>
    <row r="170" ht="12.75">
      <c r="F170" s="172"/>
    </row>
    <row r="171" ht="12.75">
      <c r="F171" s="172"/>
    </row>
    <row r="172" ht="12.75">
      <c r="F172" s="172"/>
    </row>
    <row r="173" ht="12.75">
      <c r="F173" s="172"/>
    </row>
    <row r="174" ht="12.75">
      <c r="F174" s="172"/>
    </row>
    <row r="175" ht="12.75">
      <c r="F175" s="172"/>
    </row>
    <row r="176" ht="12.75">
      <c r="F176" s="172"/>
    </row>
    <row r="177" ht="12.75">
      <c r="F177" s="172"/>
    </row>
    <row r="178" ht="12.75">
      <c r="F178" s="172"/>
    </row>
    <row r="179" ht="12.75">
      <c r="F179" s="172"/>
    </row>
    <row r="180" ht="12.75">
      <c r="F180" s="172"/>
    </row>
    <row r="181" ht="12.75">
      <c r="F181" s="172"/>
    </row>
    <row r="182" ht="12.75">
      <c r="F182" s="172"/>
    </row>
    <row r="183" ht="12.75">
      <c r="F183" s="172"/>
    </row>
    <row r="184" ht="12.75">
      <c r="F184" s="172"/>
    </row>
    <row r="185" ht="12.75">
      <c r="F185" s="172"/>
    </row>
    <row r="186" ht="12.75">
      <c r="F186" s="172"/>
    </row>
    <row r="187" ht="12.75">
      <c r="F187" s="172"/>
    </row>
    <row r="188" ht="12.75">
      <c r="F188" s="172"/>
    </row>
    <row r="189" ht="12.75">
      <c r="F189" s="172"/>
    </row>
    <row r="190" ht="12.75">
      <c r="F190" s="172"/>
    </row>
    <row r="191" ht="12.75">
      <c r="F191" s="172"/>
    </row>
    <row r="192" ht="12.75">
      <c r="F192" s="172"/>
    </row>
    <row r="193" ht="12.75">
      <c r="F193" s="172"/>
    </row>
    <row r="194" ht="12.75">
      <c r="F194" s="172"/>
    </row>
    <row r="195" ht="12.75">
      <c r="F195" s="172"/>
    </row>
    <row r="196" ht="12.75">
      <c r="F196" s="172"/>
    </row>
    <row r="197" ht="12.75">
      <c r="F197" s="172"/>
    </row>
    <row r="198" ht="12.75">
      <c r="F198" s="172"/>
    </row>
    <row r="199" ht="12.75">
      <c r="F199" s="172"/>
    </row>
    <row r="200" ht="12.75">
      <c r="F200" s="172"/>
    </row>
    <row r="201" ht="12.75">
      <c r="F201" s="172"/>
    </row>
    <row r="202" ht="12.75">
      <c r="F202" s="172"/>
    </row>
    <row r="203" ht="12.75">
      <c r="F203" s="172"/>
    </row>
    <row r="204" ht="12.75">
      <c r="F204" s="172"/>
    </row>
    <row r="205" ht="12.75">
      <c r="F205" s="172"/>
    </row>
    <row r="206" ht="12.75">
      <c r="F206" s="172"/>
    </row>
    <row r="207" ht="12.75">
      <c r="F207" s="172"/>
    </row>
    <row r="208" ht="12.75">
      <c r="F208" s="172"/>
    </row>
    <row r="209" ht="12.75">
      <c r="F209" s="172"/>
    </row>
    <row r="210" ht="12.75">
      <c r="F210" s="172"/>
    </row>
    <row r="211" ht="12.75">
      <c r="F211" s="172"/>
    </row>
    <row r="212" ht="12.75">
      <c r="F212" s="172"/>
    </row>
    <row r="213" ht="12.75">
      <c r="F213" s="172"/>
    </row>
    <row r="214" ht="12.75">
      <c r="F214" s="172"/>
    </row>
    <row r="215" ht="12.75">
      <c r="F215" s="172"/>
    </row>
    <row r="216" ht="12.75">
      <c r="F216" s="172"/>
    </row>
    <row r="217" ht="12.75">
      <c r="F217" s="172"/>
    </row>
    <row r="218" ht="12.75">
      <c r="F218" s="172"/>
    </row>
    <row r="219" ht="12.75">
      <c r="F219" s="172"/>
    </row>
    <row r="220" ht="12.75">
      <c r="F220" s="172"/>
    </row>
    <row r="221" ht="12.75">
      <c r="F221" s="172"/>
    </row>
    <row r="222" ht="12.75">
      <c r="F222" s="172"/>
    </row>
    <row r="223" ht="12.75">
      <c r="F223" s="172"/>
    </row>
    <row r="224" ht="12.75">
      <c r="F224" s="172"/>
    </row>
    <row r="225" ht="12.75">
      <c r="F225" s="172"/>
    </row>
    <row r="226" ht="12.75">
      <c r="F226" s="172"/>
    </row>
    <row r="227" ht="12.75">
      <c r="F227" s="172"/>
    </row>
    <row r="228" ht="12.75">
      <c r="F228" s="172"/>
    </row>
    <row r="229" ht="12.75">
      <c r="F229" s="172"/>
    </row>
    <row r="230" ht="12.75">
      <c r="F230" s="172"/>
    </row>
    <row r="231" ht="12.75">
      <c r="F231" s="172"/>
    </row>
    <row r="232" ht="12.75">
      <c r="F232" s="172"/>
    </row>
    <row r="233" ht="12.75">
      <c r="F233" s="172"/>
    </row>
    <row r="234" ht="12.75">
      <c r="F234" s="172"/>
    </row>
    <row r="235" ht="12.75">
      <c r="F235" s="172"/>
    </row>
    <row r="236" ht="12.75">
      <c r="F236" s="172"/>
    </row>
    <row r="237" ht="12.75">
      <c r="F237" s="172"/>
    </row>
    <row r="238" ht="12.75">
      <c r="F238" s="172"/>
    </row>
    <row r="239" ht="12.75">
      <c r="F239" s="172"/>
    </row>
    <row r="240" ht="12.75">
      <c r="F240" s="172"/>
    </row>
    <row r="241" ht="12.75">
      <c r="F241" s="172"/>
    </row>
    <row r="242" ht="12.75">
      <c r="F242" s="172"/>
    </row>
    <row r="243" ht="12.75">
      <c r="F243" s="172"/>
    </row>
    <row r="244" ht="12.75">
      <c r="F244" s="172"/>
    </row>
    <row r="245" ht="12.75">
      <c r="F245" s="172"/>
    </row>
    <row r="246" ht="12.75">
      <c r="F246" s="172"/>
    </row>
    <row r="247" ht="12.75">
      <c r="F247" s="172"/>
    </row>
    <row r="248" ht="12.75">
      <c r="F248" s="172"/>
    </row>
    <row r="249" ht="12.75">
      <c r="F249" s="172"/>
    </row>
    <row r="250" ht="12.75">
      <c r="F250" s="172"/>
    </row>
    <row r="251" ht="12.75">
      <c r="F251" s="172"/>
    </row>
    <row r="252" ht="12.75">
      <c r="F252" s="172"/>
    </row>
    <row r="253" ht="12.75">
      <c r="F253" s="172"/>
    </row>
    <row r="254" ht="12.75">
      <c r="F254" s="172"/>
    </row>
    <row r="255" ht="12.75">
      <c r="F255" s="172"/>
    </row>
    <row r="256" ht="12.75">
      <c r="F256" s="172"/>
    </row>
    <row r="257" ht="12.75">
      <c r="F257" s="172"/>
    </row>
    <row r="258" ht="12.75">
      <c r="F258" s="172"/>
    </row>
    <row r="259" ht="12.75">
      <c r="F259" s="172"/>
    </row>
    <row r="260" ht="12.75">
      <c r="F260" s="172"/>
    </row>
    <row r="261" ht="12.75">
      <c r="F261" s="172"/>
    </row>
    <row r="262" ht="12.75">
      <c r="F262" s="172"/>
    </row>
    <row r="263" ht="12.75">
      <c r="F263" s="172"/>
    </row>
    <row r="264" ht="12.75">
      <c r="F264" s="172"/>
    </row>
    <row r="265" ht="12.75">
      <c r="F265" s="172"/>
    </row>
    <row r="266" ht="12.75">
      <c r="F266" s="172"/>
    </row>
    <row r="267" ht="12.75">
      <c r="F267" s="172"/>
    </row>
    <row r="268" ht="12.75">
      <c r="F268" s="172"/>
    </row>
    <row r="269" ht="12.75">
      <c r="F269" s="172"/>
    </row>
    <row r="270" ht="12.75">
      <c r="F270" s="172"/>
    </row>
    <row r="271" ht="12.75">
      <c r="F271" s="172"/>
    </row>
    <row r="272" ht="12.75">
      <c r="F272" s="172"/>
    </row>
    <row r="273" ht="12.75">
      <c r="F273" s="172"/>
    </row>
    <row r="274" ht="12.75">
      <c r="F274" s="172"/>
    </row>
    <row r="275" ht="12.75">
      <c r="F275" s="172"/>
    </row>
    <row r="276" ht="12.75">
      <c r="F276" s="172"/>
    </row>
    <row r="277" ht="12.75">
      <c r="F277" s="172"/>
    </row>
    <row r="278" ht="12.75">
      <c r="F278" s="172"/>
    </row>
    <row r="279" ht="12.75">
      <c r="F279" s="172"/>
    </row>
    <row r="280" ht="12.75">
      <c r="F280" s="172"/>
    </row>
    <row r="281" ht="12.75">
      <c r="F281" s="172"/>
    </row>
    <row r="282" ht="12.75">
      <c r="F282" s="172"/>
    </row>
    <row r="283" ht="12.75">
      <c r="F283" s="172"/>
    </row>
    <row r="284" ht="12.75">
      <c r="F284" s="172"/>
    </row>
    <row r="285" ht="12.75">
      <c r="F285" s="172"/>
    </row>
    <row r="286" ht="12.75">
      <c r="F286" s="172"/>
    </row>
    <row r="287" ht="12.75">
      <c r="F287" s="172"/>
    </row>
    <row r="288" ht="12.75">
      <c r="F288" s="172"/>
    </row>
    <row r="289" ht="12.75">
      <c r="F289" s="172"/>
    </row>
    <row r="290" ht="12.75">
      <c r="F290" s="172"/>
    </row>
    <row r="291" ht="12.75">
      <c r="F291" s="172"/>
    </row>
    <row r="292" ht="12.75">
      <c r="F292" s="172"/>
    </row>
    <row r="293" ht="12.75">
      <c r="F293" s="172"/>
    </row>
    <row r="294" ht="12.75">
      <c r="F294" s="172"/>
    </row>
    <row r="295" ht="12.75">
      <c r="F295" s="172"/>
    </row>
    <row r="296" ht="12.75">
      <c r="F296" s="172"/>
    </row>
    <row r="297" ht="12.75">
      <c r="F297" s="172"/>
    </row>
    <row r="298" ht="12.75">
      <c r="F298" s="172"/>
    </row>
    <row r="299" ht="12.75">
      <c r="F299" s="172"/>
    </row>
    <row r="300" ht="12.75">
      <c r="F300" s="172"/>
    </row>
    <row r="301" ht="12.75">
      <c r="F301" s="172"/>
    </row>
    <row r="302" ht="12.75">
      <c r="F302" s="172"/>
    </row>
    <row r="303" ht="12.75">
      <c r="F303" s="172"/>
    </row>
    <row r="304" ht="12.75">
      <c r="F304" s="172"/>
    </row>
    <row r="305" ht="12.75">
      <c r="F305" s="172"/>
    </row>
    <row r="306" ht="12.75">
      <c r="F306" s="172"/>
    </row>
    <row r="307" ht="12.75">
      <c r="F307" s="172"/>
    </row>
    <row r="308" ht="12.75">
      <c r="F308" s="172"/>
    </row>
    <row r="309" ht="12.75">
      <c r="F309" s="172"/>
    </row>
    <row r="310" ht="12.75">
      <c r="F310" s="172"/>
    </row>
    <row r="311" ht="12.75">
      <c r="F311" s="172"/>
    </row>
    <row r="312" ht="12.75">
      <c r="F312" s="172"/>
    </row>
    <row r="313" ht="12.75">
      <c r="F313" s="172"/>
    </row>
    <row r="314" ht="12.75">
      <c r="F314" s="172"/>
    </row>
    <row r="315" ht="12.75">
      <c r="F315" s="172"/>
    </row>
    <row r="316" ht="12.75">
      <c r="F316" s="172"/>
    </row>
    <row r="317" ht="12.75">
      <c r="F317" s="172"/>
    </row>
    <row r="318" ht="12.75">
      <c r="F318" s="172"/>
    </row>
    <row r="319" ht="12.75">
      <c r="F319" s="172"/>
    </row>
    <row r="320" ht="12.75">
      <c r="F320" s="172"/>
    </row>
    <row r="321" ht="12.75">
      <c r="F321" s="172"/>
    </row>
    <row r="322" ht="12.75">
      <c r="F322" s="172"/>
    </row>
    <row r="323" ht="12.75">
      <c r="F323" s="172"/>
    </row>
    <row r="324" ht="12.75">
      <c r="F324" s="172"/>
    </row>
    <row r="325" ht="12.75">
      <c r="F325" s="172"/>
    </row>
    <row r="326" ht="12.75">
      <c r="F326" s="172"/>
    </row>
    <row r="327" ht="12.75">
      <c r="F327" s="172"/>
    </row>
    <row r="328" ht="12.75">
      <c r="F328" s="172"/>
    </row>
    <row r="329" ht="12.75">
      <c r="F329" s="172"/>
    </row>
    <row r="330" ht="12.75">
      <c r="F330" s="172"/>
    </row>
    <row r="331" ht="12.75">
      <c r="F331" s="172"/>
    </row>
    <row r="332" ht="12.75">
      <c r="F332" s="172"/>
    </row>
    <row r="333" ht="12.75">
      <c r="F333" s="172"/>
    </row>
    <row r="334" ht="12.75">
      <c r="F334" s="172"/>
    </row>
    <row r="335" ht="12.75">
      <c r="F335" s="172"/>
    </row>
    <row r="336" ht="12.75">
      <c r="F336" s="172"/>
    </row>
    <row r="337" ht="12.75">
      <c r="F337" s="172"/>
    </row>
    <row r="338" ht="12.75">
      <c r="F338" s="172"/>
    </row>
    <row r="339" ht="12.75">
      <c r="F339" s="172"/>
    </row>
    <row r="340" ht="12.75">
      <c r="F340" s="172"/>
    </row>
    <row r="341" ht="12.75">
      <c r="F341" s="172"/>
    </row>
    <row r="342" ht="12.75">
      <c r="F342" s="172"/>
    </row>
    <row r="343" ht="12.75">
      <c r="F343" s="172"/>
    </row>
    <row r="344" ht="12.75">
      <c r="F344" s="172"/>
    </row>
    <row r="345" ht="12.75">
      <c r="F345" s="172"/>
    </row>
    <row r="346" ht="12.75">
      <c r="F346" s="172"/>
    </row>
    <row r="347" ht="12.75">
      <c r="F347" s="172"/>
    </row>
    <row r="348" ht="12.75">
      <c r="F348" s="172"/>
    </row>
    <row r="349" ht="12.75">
      <c r="F349" s="172"/>
    </row>
    <row r="350" ht="12.75">
      <c r="F350" s="172"/>
    </row>
    <row r="351" ht="12.75">
      <c r="F351" s="172"/>
    </row>
    <row r="352" ht="12.75">
      <c r="F352" s="172"/>
    </row>
    <row r="353" ht="12.75">
      <c r="F353" s="172"/>
    </row>
    <row r="354" ht="12.75">
      <c r="F354" s="172"/>
    </row>
    <row r="355" ht="12.75">
      <c r="F355" s="172"/>
    </row>
    <row r="356" ht="12.75">
      <c r="F356" s="172"/>
    </row>
    <row r="357" ht="12.75">
      <c r="F357" s="172"/>
    </row>
    <row r="358" ht="12.75">
      <c r="F358" s="172"/>
    </row>
    <row r="359" ht="12.75">
      <c r="F359" s="172"/>
    </row>
    <row r="360" ht="12.75">
      <c r="F360" s="172"/>
    </row>
    <row r="361" ht="12.75">
      <c r="F361" s="172"/>
    </row>
    <row r="362" ht="12.75">
      <c r="F362" s="172"/>
    </row>
    <row r="363" ht="12.75">
      <c r="F363" s="172"/>
    </row>
    <row r="364" ht="12.75">
      <c r="F364" s="172"/>
    </row>
    <row r="365" ht="12.75">
      <c r="F365" s="172"/>
    </row>
    <row r="366" ht="12.75">
      <c r="F366" s="172"/>
    </row>
    <row r="367" ht="12.75">
      <c r="F367" s="172"/>
    </row>
    <row r="368" ht="12.75">
      <c r="F368" s="172"/>
    </row>
    <row r="369" ht="12.75">
      <c r="F369" s="172"/>
    </row>
    <row r="370" ht="12.75">
      <c r="F370" s="172"/>
    </row>
    <row r="371" ht="12.75">
      <c r="F371" s="172"/>
    </row>
    <row r="372" ht="12.75">
      <c r="F372" s="172"/>
    </row>
    <row r="373" ht="12.75">
      <c r="F373" s="172"/>
    </row>
    <row r="374" ht="12.75">
      <c r="F374" s="172"/>
    </row>
    <row r="375" ht="12.75">
      <c r="F375" s="172"/>
    </row>
    <row r="376" ht="12.75">
      <c r="F376" s="172"/>
    </row>
    <row r="377" ht="12.75">
      <c r="F377" s="172"/>
    </row>
    <row r="378" ht="12.75">
      <c r="F378" s="172"/>
    </row>
    <row r="379" ht="12.75">
      <c r="F379" s="172"/>
    </row>
    <row r="380" ht="12.75">
      <c r="F380" s="172"/>
    </row>
    <row r="381" ht="12.75">
      <c r="F381" s="172"/>
    </row>
    <row r="382" ht="12.75">
      <c r="F382" s="172"/>
    </row>
    <row r="383" ht="12.75">
      <c r="F383" s="172"/>
    </row>
    <row r="384" ht="12.75">
      <c r="F384" s="172"/>
    </row>
    <row r="385" ht="12.75">
      <c r="F385" s="172"/>
    </row>
    <row r="386" ht="12.75">
      <c r="F386" s="172"/>
    </row>
    <row r="387" ht="12.75">
      <c r="F387" s="172"/>
    </row>
    <row r="388" ht="12.75">
      <c r="F388" s="172"/>
    </row>
    <row r="389" ht="12.75">
      <c r="F389" s="172"/>
    </row>
    <row r="390" ht="12.75">
      <c r="F390" s="172"/>
    </row>
    <row r="391" ht="12.75">
      <c r="F391" s="172"/>
    </row>
    <row r="392" ht="12.75">
      <c r="F392" s="172"/>
    </row>
    <row r="393" ht="12.75">
      <c r="F393" s="172"/>
    </row>
    <row r="394" ht="12.75">
      <c r="F394" s="172"/>
    </row>
    <row r="395" ht="12.75">
      <c r="F395" s="172"/>
    </row>
    <row r="396" ht="12.75">
      <c r="F396" s="172"/>
    </row>
    <row r="397" ht="12.75">
      <c r="F397" s="172"/>
    </row>
    <row r="398" ht="12.75">
      <c r="F398" s="172"/>
    </row>
    <row r="399" ht="12.75">
      <c r="F399" s="172"/>
    </row>
    <row r="400" ht="12.75">
      <c r="F400" s="172"/>
    </row>
    <row r="401" ht="12.75">
      <c r="F401" s="172"/>
    </row>
    <row r="402" ht="12.75">
      <c r="F402" s="172"/>
    </row>
    <row r="403" ht="12.75">
      <c r="F403" s="172"/>
    </row>
    <row r="404" ht="12.75">
      <c r="F404" s="172"/>
    </row>
    <row r="405" ht="12.75">
      <c r="F405" s="172"/>
    </row>
    <row r="406" ht="12.75">
      <c r="F406" s="172"/>
    </row>
    <row r="407" ht="12.75">
      <c r="F407" s="172"/>
    </row>
    <row r="408" ht="12.75">
      <c r="F408" s="172"/>
    </row>
    <row r="409" ht="12.75">
      <c r="F409" s="172"/>
    </row>
    <row r="410" ht="12.75">
      <c r="F410" s="172"/>
    </row>
    <row r="411" ht="12.75">
      <c r="F411" s="172"/>
    </row>
    <row r="412" ht="12.75">
      <c r="F412" s="172"/>
    </row>
    <row r="413" ht="12.75">
      <c r="F413" s="172"/>
    </row>
    <row r="414" ht="12.75">
      <c r="F414" s="172"/>
    </row>
    <row r="415" ht="12.75">
      <c r="F415" s="172"/>
    </row>
    <row r="416" ht="12.75">
      <c r="F416" s="172"/>
    </row>
    <row r="417" ht="12.75">
      <c r="F417" s="172"/>
    </row>
    <row r="418" ht="12.75">
      <c r="F418" s="172"/>
    </row>
    <row r="419" ht="12.75">
      <c r="F419" s="172"/>
    </row>
    <row r="420" ht="12.75">
      <c r="F420" s="172"/>
    </row>
    <row r="421" ht="12.75">
      <c r="F421" s="172"/>
    </row>
    <row r="422" ht="12.75">
      <c r="F422" s="172"/>
    </row>
    <row r="423" ht="12.75">
      <c r="F423" s="172"/>
    </row>
    <row r="424" ht="12.75">
      <c r="F424" s="172"/>
    </row>
    <row r="425" ht="12.75">
      <c r="F425" s="172"/>
    </row>
    <row r="426" ht="12.75">
      <c r="F426" s="172"/>
    </row>
    <row r="427" ht="12.75">
      <c r="F427" s="172"/>
    </row>
    <row r="428" ht="12.75">
      <c r="F428" s="172"/>
    </row>
    <row r="429" ht="12.75">
      <c r="F429" s="172"/>
    </row>
    <row r="430" ht="12.75">
      <c r="F430" s="172"/>
    </row>
    <row r="431" ht="12.75">
      <c r="F431" s="172"/>
    </row>
    <row r="432" ht="12.75">
      <c r="F432" s="172"/>
    </row>
    <row r="433" ht="12.75">
      <c r="F433" s="172"/>
    </row>
    <row r="434" ht="12.75">
      <c r="F434" s="172"/>
    </row>
    <row r="435" ht="12.75">
      <c r="F435" s="172"/>
    </row>
    <row r="436" ht="12.75">
      <c r="F436" s="172"/>
    </row>
    <row r="437" ht="12.75">
      <c r="F437" s="172"/>
    </row>
    <row r="438" ht="12.75">
      <c r="F438" s="172"/>
    </row>
    <row r="439" ht="12.75">
      <c r="F439" s="172"/>
    </row>
    <row r="440" ht="12.75">
      <c r="F440" s="172"/>
    </row>
    <row r="441" ht="12.75">
      <c r="F441" s="172"/>
    </row>
    <row r="442" ht="12.75">
      <c r="F442" s="172"/>
    </row>
    <row r="443" ht="12.75">
      <c r="F443" s="172"/>
    </row>
    <row r="444" ht="12.75">
      <c r="F444" s="172"/>
    </row>
    <row r="445" ht="12.75">
      <c r="F445" s="172"/>
    </row>
    <row r="446" ht="12.75">
      <c r="F446" s="172"/>
    </row>
    <row r="447" ht="12.75">
      <c r="F447" s="172"/>
    </row>
    <row r="448" ht="12.75">
      <c r="F448" s="172"/>
    </row>
    <row r="449" ht="12.75">
      <c r="F449" s="172"/>
    </row>
    <row r="450" ht="12.75">
      <c r="F450" s="172"/>
    </row>
    <row r="451" ht="12.75">
      <c r="F451" s="172"/>
    </row>
    <row r="452" ht="12.75">
      <c r="F452" s="172"/>
    </row>
    <row r="453" ht="12.75">
      <c r="F453" s="172"/>
    </row>
    <row r="454" ht="12.75">
      <c r="F454" s="172"/>
    </row>
    <row r="455" ht="12.75">
      <c r="F455" s="172"/>
    </row>
    <row r="456" ht="12.75">
      <c r="F456" s="172"/>
    </row>
    <row r="457" ht="12.75">
      <c r="F457" s="172"/>
    </row>
    <row r="458" ht="12.75">
      <c r="F458" s="172"/>
    </row>
    <row r="459" ht="12.75">
      <c r="F459" s="172"/>
    </row>
    <row r="460" ht="12.75">
      <c r="F460" s="172"/>
    </row>
    <row r="461" ht="12.75">
      <c r="F461" s="172"/>
    </row>
    <row r="462" ht="12.75">
      <c r="F462" s="172"/>
    </row>
    <row r="463" ht="12.75">
      <c r="F463" s="172"/>
    </row>
    <row r="464" ht="12.75">
      <c r="F464" s="172"/>
    </row>
    <row r="465" ht="12.75">
      <c r="F465" s="172"/>
    </row>
    <row r="466" ht="12.75">
      <c r="F466" s="172"/>
    </row>
    <row r="467" ht="12.75">
      <c r="F467" s="172"/>
    </row>
    <row r="468" ht="12.75">
      <c r="F468" s="172"/>
    </row>
    <row r="469" ht="12.75">
      <c r="F469" s="172"/>
    </row>
    <row r="470" ht="12.75">
      <c r="F470" s="172"/>
    </row>
    <row r="471" ht="12.75">
      <c r="F471" s="172"/>
    </row>
    <row r="472" ht="12.75">
      <c r="F472" s="172"/>
    </row>
    <row r="473" ht="12.75">
      <c r="F473" s="172"/>
    </row>
    <row r="474" ht="12.75">
      <c r="F474" s="172"/>
    </row>
    <row r="475" ht="12.75">
      <c r="F475" s="172"/>
    </row>
    <row r="476" ht="12.75">
      <c r="F476" s="172"/>
    </row>
    <row r="477" ht="12.75">
      <c r="F477" s="172"/>
    </row>
    <row r="478" ht="12.75">
      <c r="F478" s="172"/>
    </row>
    <row r="479" ht="12.75">
      <c r="F479" s="172"/>
    </row>
    <row r="480" ht="12.75">
      <c r="F480" s="172"/>
    </row>
    <row r="481" ht="12.75">
      <c r="F481" s="172"/>
    </row>
    <row r="482" ht="12.75">
      <c r="F482" s="172"/>
    </row>
    <row r="483" ht="12.75">
      <c r="F483" s="172"/>
    </row>
    <row r="484" ht="12.75">
      <c r="F484" s="172"/>
    </row>
    <row r="485" ht="12.75">
      <c r="F485" s="172"/>
    </row>
    <row r="486" ht="12.75">
      <c r="F486" s="172"/>
    </row>
    <row r="487" ht="12.75">
      <c r="F487" s="172"/>
    </row>
    <row r="488" ht="12.75">
      <c r="F488" s="172"/>
    </row>
    <row r="489" ht="12.75">
      <c r="F489" s="172"/>
    </row>
    <row r="490" ht="12.75">
      <c r="F490" s="172"/>
    </row>
    <row r="491" ht="12.75">
      <c r="F491" s="172"/>
    </row>
    <row r="492" ht="12.75">
      <c r="F492" s="172"/>
    </row>
    <row r="493" ht="12.75">
      <c r="F493" s="172"/>
    </row>
    <row r="494" ht="12.75">
      <c r="F494" s="172"/>
    </row>
    <row r="495" ht="12.75">
      <c r="F495" s="172"/>
    </row>
    <row r="496" ht="12.75">
      <c r="F496" s="172"/>
    </row>
    <row r="497" ht="12.75">
      <c r="F497" s="172"/>
    </row>
    <row r="498" ht="12.75">
      <c r="F498" s="172"/>
    </row>
    <row r="499" ht="12.75">
      <c r="F499" s="172"/>
    </row>
    <row r="500" ht="12.75">
      <c r="F500" s="172"/>
    </row>
    <row r="501" ht="12.75">
      <c r="F501" s="172"/>
    </row>
    <row r="502" ht="12.75">
      <c r="F502" s="172"/>
    </row>
    <row r="503" ht="12.75">
      <c r="F503" s="172"/>
    </row>
    <row r="504" ht="12.75">
      <c r="F504" s="172"/>
    </row>
    <row r="505" ht="12.75">
      <c r="F505" s="172"/>
    </row>
    <row r="506" ht="12.75">
      <c r="F506" s="172"/>
    </row>
    <row r="507" ht="12.75">
      <c r="F507" s="172"/>
    </row>
    <row r="508" ht="12.75">
      <c r="F508" s="172"/>
    </row>
    <row r="509" ht="12.75">
      <c r="F509" s="172"/>
    </row>
    <row r="510" ht="12.75">
      <c r="F510" s="172"/>
    </row>
    <row r="511" ht="12.75">
      <c r="F511" s="172"/>
    </row>
    <row r="512" ht="12.75">
      <c r="F512" s="172"/>
    </row>
    <row r="513" ht="12.75">
      <c r="F513" s="172"/>
    </row>
    <row r="514" ht="12.75">
      <c r="F514" s="172"/>
    </row>
    <row r="515" ht="12.75">
      <c r="F515" s="172"/>
    </row>
    <row r="516" ht="12.75">
      <c r="F516" s="172"/>
    </row>
    <row r="517" ht="12.75">
      <c r="F517" s="172"/>
    </row>
    <row r="518" ht="12.75">
      <c r="F518" s="172"/>
    </row>
    <row r="519" ht="12.75">
      <c r="F519" s="172"/>
    </row>
    <row r="520" ht="12.75">
      <c r="F520" s="172"/>
    </row>
    <row r="521" ht="12.75">
      <c r="F521" s="172"/>
    </row>
    <row r="522" ht="12.75">
      <c r="F522" s="172"/>
    </row>
    <row r="523" ht="12.75">
      <c r="F523" s="172"/>
    </row>
    <row r="524" ht="12.75">
      <c r="F524" s="172"/>
    </row>
    <row r="525" ht="12.75">
      <c r="F525" s="172"/>
    </row>
    <row r="526" ht="12.75">
      <c r="F526" s="172"/>
    </row>
    <row r="527" ht="12.75">
      <c r="F527" s="172"/>
    </row>
    <row r="528" ht="12.75">
      <c r="F528" s="172"/>
    </row>
    <row r="529" ht="12.75">
      <c r="F529" s="172"/>
    </row>
    <row r="530" ht="12.75">
      <c r="F530" s="172"/>
    </row>
    <row r="531" ht="12.75">
      <c r="F531" s="172"/>
    </row>
    <row r="532" ht="12.75">
      <c r="F532" s="172"/>
    </row>
    <row r="533" ht="12.75">
      <c r="F533" s="172"/>
    </row>
    <row r="534" ht="12.75">
      <c r="F534" s="172"/>
    </row>
    <row r="535" ht="12.75">
      <c r="F535" s="172"/>
    </row>
    <row r="536" ht="12.75">
      <c r="F536" s="172"/>
    </row>
    <row r="537" ht="12.75">
      <c r="F537" s="172"/>
    </row>
    <row r="538" ht="12.75">
      <c r="F538" s="172"/>
    </row>
    <row r="539" ht="12.75">
      <c r="F539" s="172"/>
    </row>
    <row r="540" ht="12.75">
      <c r="F540" s="172"/>
    </row>
    <row r="541" ht="12.75">
      <c r="F541" s="172"/>
    </row>
    <row r="542" ht="12.75">
      <c r="F542" s="172"/>
    </row>
    <row r="543" ht="12.75">
      <c r="F543" s="172"/>
    </row>
    <row r="544" ht="12.75">
      <c r="F544" s="172"/>
    </row>
    <row r="545" ht="12.75">
      <c r="F545" s="172"/>
    </row>
    <row r="546" ht="12.75">
      <c r="F546" s="172"/>
    </row>
    <row r="547" ht="12.75">
      <c r="F547" s="172"/>
    </row>
    <row r="548" ht="12.75">
      <c r="F548" s="172"/>
    </row>
    <row r="549" ht="12.75">
      <c r="F549" s="172"/>
    </row>
    <row r="550" ht="12.75">
      <c r="F550" s="172"/>
    </row>
    <row r="551" ht="12.75">
      <c r="F551" s="172"/>
    </row>
    <row r="552" ht="12.75">
      <c r="F552" s="172"/>
    </row>
    <row r="553" ht="12.75">
      <c r="F553" s="172"/>
    </row>
    <row r="554" ht="12.75">
      <c r="F554" s="172"/>
    </row>
    <row r="555" ht="12.75">
      <c r="F555" s="172"/>
    </row>
    <row r="556" ht="12.75">
      <c r="F556" s="172"/>
    </row>
    <row r="557" ht="12.75">
      <c r="F557" s="172"/>
    </row>
    <row r="558" ht="12.75">
      <c r="F558" s="172"/>
    </row>
    <row r="559" ht="12.75">
      <c r="F559" s="172"/>
    </row>
    <row r="560" ht="12.75">
      <c r="F560" s="172"/>
    </row>
    <row r="561" ht="12.75">
      <c r="F561" s="172"/>
    </row>
    <row r="562" ht="12.75">
      <c r="F562" s="172"/>
    </row>
    <row r="563" ht="12.75">
      <c r="F563" s="172"/>
    </row>
    <row r="564" ht="12.75">
      <c r="F564" s="172"/>
    </row>
    <row r="565" ht="12.75">
      <c r="F565" s="172"/>
    </row>
    <row r="566" ht="12.75">
      <c r="F566" s="172"/>
    </row>
    <row r="567" ht="12.75">
      <c r="F567" s="172"/>
    </row>
    <row r="568" ht="12.75">
      <c r="F568" s="172"/>
    </row>
    <row r="569" ht="12.75">
      <c r="F569" s="172"/>
    </row>
    <row r="570" ht="12.75">
      <c r="F570" s="172"/>
    </row>
    <row r="571" ht="12.75">
      <c r="F571" s="172"/>
    </row>
    <row r="572" ht="12.75">
      <c r="F572" s="172"/>
    </row>
    <row r="573" ht="12.75">
      <c r="F573" s="172"/>
    </row>
    <row r="574" ht="12.75">
      <c r="F574" s="172"/>
    </row>
    <row r="575" ht="12.75">
      <c r="F575" s="172"/>
    </row>
    <row r="576" ht="12.75">
      <c r="F576" s="172"/>
    </row>
    <row r="577" ht="12.75">
      <c r="F577" s="172"/>
    </row>
    <row r="578" ht="12.75">
      <c r="F578" s="172"/>
    </row>
    <row r="579" ht="12.75">
      <c r="F579" s="172"/>
    </row>
    <row r="580" ht="12.75">
      <c r="F580" s="172"/>
    </row>
    <row r="581" ht="12.75">
      <c r="F581" s="172"/>
    </row>
    <row r="582" ht="12.75">
      <c r="F582" s="172"/>
    </row>
    <row r="583" ht="12.75">
      <c r="F583" s="172"/>
    </row>
    <row r="584" ht="12.75">
      <c r="F584" s="172"/>
    </row>
    <row r="585" ht="12.75">
      <c r="F585" s="172"/>
    </row>
    <row r="586" ht="12.75">
      <c r="F586" s="172"/>
    </row>
    <row r="587" ht="12.75">
      <c r="F587" s="172"/>
    </row>
    <row r="588" ht="12.75">
      <c r="F588" s="172"/>
    </row>
    <row r="589" ht="12.75">
      <c r="F589" s="172"/>
    </row>
    <row r="590" ht="12.75">
      <c r="F590" s="172"/>
    </row>
    <row r="591" ht="12.75">
      <c r="F591" s="172"/>
    </row>
    <row r="592" ht="12.75">
      <c r="F592" s="172"/>
    </row>
    <row r="593" ht="12.75">
      <c r="F593" s="172"/>
    </row>
    <row r="594" ht="12.75">
      <c r="F594" s="172"/>
    </row>
    <row r="595" ht="12.75">
      <c r="F595" s="172"/>
    </row>
    <row r="596" ht="12.75">
      <c r="F596" s="172"/>
    </row>
    <row r="597" ht="12.75">
      <c r="F597" s="172"/>
    </row>
    <row r="598" ht="12.75">
      <c r="F598" s="172"/>
    </row>
    <row r="599" ht="12.75">
      <c r="F599" s="172"/>
    </row>
    <row r="600" ht="12.75">
      <c r="F600" s="172"/>
    </row>
    <row r="601" ht="12.75">
      <c r="F601" s="172"/>
    </row>
    <row r="602" ht="12.75">
      <c r="F602" s="172"/>
    </row>
    <row r="603" ht="12.75">
      <c r="F603" s="172"/>
    </row>
    <row r="604" ht="12.75">
      <c r="F604" s="172"/>
    </row>
    <row r="605" ht="12.75">
      <c r="F605" s="172"/>
    </row>
    <row r="606" ht="12.75">
      <c r="F606" s="172"/>
    </row>
    <row r="607" ht="12.75">
      <c r="F607" s="172"/>
    </row>
    <row r="608" ht="12.75">
      <c r="F608" s="172"/>
    </row>
    <row r="609" ht="12.75">
      <c r="F609" s="172"/>
    </row>
    <row r="610" ht="12.75">
      <c r="F610" s="172"/>
    </row>
    <row r="611" ht="12.75">
      <c r="F611" s="172"/>
    </row>
    <row r="612" ht="12.75">
      <c r="F612" s="172"/>
    </row>
    <row r="613" ht="12.75">
      <c r="F613" s="172"/>
    </row>
    <row r="614" ht="12.75">
      <c r="F614" s="172"/>
    </row>
    <row r="615" ht="12.75">
      <c r="F615" s="172"/>
    </row>
    <row r="616" ht="12.75">
      <c r="F616" s="172"/>
    </row>
    <row r="617" ht="12.75">
      <c r="F617" s="172"/>
    </row>
    <row r="618" ht="12.75">
      <c r="F618" s="172"/>
    </row>
    <row r="619" ht="12.75">
      <c r="F619" s="172"/>
    </row>
    <row r="620" ht="12.75">
      <c r="F620" s="172"/>
    </row>
    <row r="621" ht="12.75">
      <c r="F621" s="172"/>
    </row>
    <row r="622" ht="12.75">
      <c r="F622" s="172"/>
    </row>
    <row r="623" ht="12.75">
      <c r="F623" s="172"/>
    </row>
    <row r="624" ht="12.75">
      <c r="F624" s="172"/>
    </row>
    <row r="625" ht="12.75">
      <c r="F625" s="172"/>
    </row>
    <row r="626" ht="12.75">
      <c r="F626" s="172"/>
    </row>
    <row r="627" ht="12.75">
      <c r="F627" s="172"/>
    </row>
    <row r="628" ht="12.75">
      <c r="F628" s="172"/>
    </row>
    <row r="629" ht="12.75">
      <c r="F629" s="172"/>
    </row>
    <row r="630" ht="12.75">
      <c r="F630" s="172"/>
    </row>
    <row r="631" ht="12.75">
      <c r="F631" s="172"/>
    </row>
    <row r="632" ht="12.75">
      <c r="F632" s="172"/>
    </row>
    <row r="633" ht="12.75">
      <c r="F633" s="172"/>
    </row>
    <row r="634" ht="12.75">
      <c r="F634" s="172"/>
    </row>
    <row r="635" ht="12.75">
      <c r="F635" s="172"/>
    </row>
    <row r="636" ht="12.75">
      <c r="F636" s="172"/>
    </row>
    <row r="637" ht="12.75">
      <c r="F637" s="172"/>
    </row>
    <row r="638" ht="12.75">
      <c r="F638" s="172"/>
    </row>
    <row r="639" ht="12.75">
      <c r="F639" s="172"/>
    </row>
    <row r="640" ht="12.75">
      <c r="F640" s="172"/>
    </row>
    <row r="641" ht="12.75">
      <c r="F641" s="172"/>
    </row>
    <row r="642" ht="12.75">
      <c r="F642" s="172"/>
    </row>
    <row r="643" ht="12.75">
      <c r="F643" s="172"/>
    </row>
    <row r="644" ht="12.75">
      <c r="F644" s="172"/>
    </row>
    <row r="645" ht="12.75">
      <c r="F645" s="172"/>
    </row>
    <row r="646" ht="12.75">
      <c r="F646" s="172"/>
    </row>
    <row r="647" ht="12.75">
      <c r="F647" s="172"/>
    </row>
    <row r="648" ht="12.75">
      <c r="F648" s="172"/>
    </row>
    <row r="649" ht="12.75">
      <c r="F649" s="172"/>
    </row>
    <row r="650" ht="12.75">
      <c r="F650" s="172"/>
    </row>
    <row r="651" ht="12.75">
      <c r="F651" s="172"/>
    </row>
    <row r="652" ht="12.75">
      <c r="F652" s="172"/>
    </row>
    <row r="653" ht="12.75">
      <c r="F653" s="172"/>
    </row>
    <row r="654" ht="12.75">
      <c r="F654" s="172"/>
    </row>
    <row r="655" ht="12.75">
      <c r="F655" s="172"/>
    </row>
    <row r="656" ht="12.75">
      <c r="F656" s="172"/>
    </row>
    <row r="657" ht="12.75">
      <c r="F657" s="172"/>
    </row>
    <row r="658" ht="12.75">
      <c r="F658" s="172"/>
    </row>
    <row r="659" ht="12.75">
      <c r="F659" s="172"/>
    </row>
    <row r="660" ht="12.75">
      <c r="F660" s="172"/>
    </row>
    <row r="661" ht="12.75">
      <c r="F661" s="172"/>
    </row>
    <row r="662" ht="12.75">
      <c r="F662" s="172"/>
    </row>
    <row r="663" ht="12.75">
      <c r="F663" s="172"/>
    </row>
    <row r="664" ht="12.75">
      <c r="F664" s="172"/>
    </row>
    <row r="665" ht="12.75">
      <c r="F665" s="172"/>
    </row>
    <row r="666" ht="12.75">
      <c r="F666" s="172"/>
    </row>
    <row r="667" ht="12.75">
      <c r="F667" s="172"/>
    </row>
    <row r="668" ht="12.75">
      <c r="F668" s="172"/>
    </row>
    <row r="669" ht="12.75">
      <c r="F669" s="172"/>
    </row>
    <row r="670" ht="12.75">
      <c r="F670" s="172"/>
    </row>
    <row r="671" ht="12.75">
      <c r="F671" s="172"/>
    </row>
    <row r="672" ht="12.75">
      <c r="F672" s="172"/>
    </row>
    <row r="673" ht="12.75">
      <c r="F673" s="172"/>
    </row>
    <row r="674" ht="12.75">
      <c r="F674" s="172"/>
    </row>
    <row r="675" ht="12.75">
      <c r="F675" s="172"/>
    </row>
    <row r="676" ht="12.75">
      <c r="F676" s="172"/>
    </row>
    <row r="677" ht="12.75">
      <c r="F677" s="172"/>
    </row>
    <row r="678" ht="12.75">
      <c r="F678" s="172"/>
    </row>
    <row r="679" ht="12.75">
      <c r="F679" s="172"/>
    </row>
    <row r="680" ht="12.75">
      <c r="F680" s="172"/>
    </row>
    <row r="681" ht="12.75">
      <c r="F681" s="172"/>
    </row>
    <row r="682" ht="12.75">
      <c r="F682" s="172"/>
    </row>
    <row r="683" ht="12.75">
      <c r="F683" s="172"/>
    </row>
    <row r="684" ht="12.75">
      <c r="F684" s="172"/>
    </row>
    <row r="685" ht="12.75">
      <c r="F685" s="172"/>
    </row>
    <row r="686" ht="12.75">
      <c r="F686" s="172"/>
    </row>
    <row r="687" ht="12.75">
      <c r="F687" s="172"/>
    </row>
    <row r="688" ht="12.75">
      <c r="F688" s="172"/>
    </row>
    <row r="689" ht="12.75">
      <c r="F689" s="172"/>
    </row>
    <row r="690" ht="12.75">
      <c r="F690" s="172"/>
    </row>
    <row r="691" ht="12.75">
      <c r="F691" s="172"/>
    </row>
    <row r="692" ht="12.75">
      <c r="F692" s="172"/>
    </row>
    <row r="693" ht="12.75">
      <c r="F693" s="172"/>
    </row>
    <row r="694" ht="12.75">
      <c r="F694" s="172"/>
    </row>
    <row r="695" ht="12.75">
      <c r="F695" s="172"/>
    </row>
    <row r="696" ht="12.75">
      <c r="F696" s="172"/>
    </row>
    <row r="697" ht="12.75">
      <c r="F697" s="172"/>
    </row>
    <row r="698" ht="12.75">
      <c r="F698" s="172"/>
    </row>
    <row r="699" ht="12.75">
      <c r="F699" s="172"/>
    </row>
    <row r="700" ht="12.75">
      <c r="F700" s="172"/>
    </row>
    <row r="701" ht="12.75">
      <c r="F701" s="172"/>
    </row>
    <row r="702" ht="12.75">
      <c r="F702" s="172"/>
    </row>
    <row r="703" ht="12.75">
      <c r="F703" s="172"/>
    </row>
    <row r="704" ht="12.75">
      <c r="F704" s="172"/>
    </row>
    <row r="705" ht="12.75">
      <c r="F705" s="172"/>
    </row>
    <row r="706" ht="12.75">
      <c r="F706" s="172"/>
    </row>
    <row r="707" ht="12.75">
      <c r="F707" s="172"/>
    </row>
    <row r="708" ht="12.75">
      <c r="F708" s="172"/>
    </row>
    <row r="709" ht="12.75">
      <c r="F709" s="172"/>
    </row>
    <row r="710" ht="12.75">
      <c r="F710" s="172"/>
    </row>
    <row r="711" ht="12.75">
      <c r="F711" s="172"/>
    </row>
    <row r="712" ht="12.75">
      <c r="F712" s="172"/>
    </row>
    <row r="713" ht="12.75">
      <c r="F713" s="172"/>
    </row>
    <row r="714" ht="12.75">
      <c r="F714" s="172"/>
    </row>
    <row r="715" ht="12.75">
      <c r="F715" s="172"/>
    </row>
    <row r="716" ht="12.75">
      <c r="F716" s="172"/>
    </row>
    <row r="717" ht="12.75">
      <c r="F717" s="172"/>
    </row>
    <row r="718" ht="12.75">
      <c r="F718" s="172"/>
    </row>
    <row r="719" ht="12.75">
      <c r="F719" s="172"/>
    </row>
    <row r="720" ht="12.75">
      <c r="F720" s="172"/>
    </row>
    <row r="721" ht="12.75">
      <c r="F721" s="172"/>
    </row>
    <row r="722" ht="12.75">
      <c r="F722" s="172"/>
    </row>
    <row r="723" ht="12.75">
      <c r="F723" s="172"/>
    </row>
    <row r="724" ht="12.75">
      <c r="F724" s="172"/>
    </row>
    <row r="725" ht="12.75">
      <c r="F725" s="172"/>
    </row>
    <row r="726" ht="12.75">
      <c r="F726" s="172"/>
    </row>
    <row r="727" ht="12.75">
      <c r="F727" s="172"/>
    </row>
    <row r="728" ht="12.75">
      <c r="F728" s="172"/>
    </row>
    <row r="729" ht="12.75">
      <c r="F729" s="172"/>
    </row>
    <row r="730" ht="12.75">
      <c r="F730" s="172"/>
    </row>
    <row r="731" ht="12.75">
      <c r="F731" s="172"/>
    </row>
    <row r="732" ht="12.75">
      <c r="F732" s="172"/>
    </row>
    <row r="733" ht="12.75">
      <c r="F733" s="172"/>
    </row>
    <row r="734" ht="12.75">
      <c r="F734" s="172"/>
    </row>
    <row r="735" ht="12.75">
      <c r="F735" s="172"/>
    </row>
    <row r="736" ht="12.75">
      <c r="F736" s="172"/>
    </row>
    <row r="737" ht="12.75">
      <c r="F737" s="172"/>
    </row>
    <row r="738" ht="12.75">
      <c r="F738" s="172"/>
    </row>
    <row r="739" ht="12.75">
      <c r="F739" s="172"/>
    </row>
    <row r="740" ht="12.75">
      <c r="F740" s="172"/>
    </row>
    <row r="741" ht="12.75">
      <c r="F741" s="172"/>
    </row>
    <row r="742" ht="12.75">
      <c r="F742" s="172"/>
    </row>
    <row r="743" ht="12.75">
      <c r="F743" s="172"/>
    </row>
    <row r="744" ht="12.75">
      <c r="F744" s="172"/>
    </row>
    <row r="745" ht="12.75">
      <c r="F745" s="172"/>
    </row>
    <row r="746" ht="12.75">
      <c r="F746" s="172"/>
    </row>
    <row r="747" ht="12.75">
      <c r="F747" s="172"/>
    </row>
    <row r="748" ht="12.75">
      <c r="F748" s="172"/>
    </row>
    <row r="749" ht="12.75">
      <c r="F749" s="172"/>
    </row>
    <row r="750" ht="12.75">
      <c r="F750" s="172"/>
    </row>
    <row r="751" ht="12.75">
      <c r="F751" s="172"/>
    </row>
    <row r="752" ht="12.75">
      <c r="F752" s="172"/>
    </row>
    <row r="753" ht="12.75">
      <c r="F753" s="172"/>
    </row>
    <row r="754" ht="12.75">
      <c r="F754" s="172"/>
    </row>
    <row r="755" ht="12.75">
      <c r="F755" s="172"/>
    </row>
    <row r="756" ht="12.75">
      <c r="F756" s="172"/>
    </row>
    <row r="757" ht="12.75">
      <c r="F757" s="172"/>
    </row>
    <row r="758" ht="12.75">
      <c r="F758" s="172"/>
    </row>
    <row r="759" ht="12.75">
      <c r="F759" s="172"/>
    </row>
    <row r="760" ht="12.75">
      <c r="F760" s="172"/>
    </row>
    <row r="761" ht="12.75">
      <c r="F761" s="172"/>
    </row>
    <row r="762" ht="12.75">
      <c r="F762" s="172"/>
    </row>
    <row r="763" ht="12.75">
      <c r="F763" s="172"/>
    </row>
    <row r="764" ht="12.75">
      <c r="F764" s="172"/>
    </row>
    <row r="765" ht="12.75">
      <c r="F765" s="172"/>
    </row>
    <row r="766" ht="12.75">
      <c r="F766" s="172"/>
    </row>
    <row r="767" ht="12.75">
      <c r="F767" s="172"/>
    </row>
    <row r="768" ht="12.75">
      <c r="F768" s="172"/>
    </row>
    <row r="769" ht="12.75">
      <c r="F769" s="172"/>
    </row>
    <row r="770" ht="12.75">
      <c r="F770" s="172"/>
    </row>
    <row r="771" ht="12.75">
      <c r="F771" s="172"/>
    </row>
    <row r="772" ht="12.75">
      <c r="F772" s="172"/>
    </row>
    <row r="773" ht="12.75">
      <c r="F773" s="172"/>
    </row>
    <row r="774" ht="12.75">
      <c r="F774" s="172"/>
    </row>
    <row r="775" ht="12.75">
      <c r="F775" s="172"/>
    </row>
    <row r="776" ht="12.75">
      <c r="F776" s="172"/>
    </row>
    <row r="777" ht="12.75">
      <c r="F777" s="172"/>
    </row>
    <row r="778" ht="12.75">
      <c r="F778" s="172"/>
    </row>
    <row r="779" ht="12.75">
      <c r="F779" s="172"/>
    </row>
    <row r="780" ht="12.75">
      <c r="F780" s="172"/>
    </row>
    <row r="781" ht="12.75">
      <c r="F781" s="172"/>
    </row>
    <row r="782" ht="12.75">
      <c r="F782" s="172"/>
    </row>
    <row r="783" ht="12.75">
      <c r="F783" s="172"/>
    </row>
    <row r="784" ht="12.75">
      <c r="F784" s="172"/>
    </row>
    <row r="785" ht="12.75">
      <c r="F785" s="172"/>
    </row>
    <row r="786" ht="12.75">
      <c r="F786" s="172"/>
    </row>
    <row r="787" ht="12.75">
      <c r="F787" s="172"/>
    </row>
    <row r="788" ht="12.75">
      <c r="F788" s="172"/>
    </row>
    <row r="789" ht="12.75">
      <c r="F789" s="172"/>
    </row>
    <row r="790" ht="12.75">
      <c r="F790" s="172"/>
    </row>
    <row r="791" ht="12.75">
      <c r="F791" s="172"/>
    </row>
    <row r="792" ht="12.75">
      <c r="F792" s="172"/>
    </row>
    <row r="793" ht="12.75">
      <c r="F793" s="172"/>
    </row>
    <row r="794" ht="12.75">
      <c r="F794" s="172"/>
    </row>
    <row r="795" ht="12.75">
      <c r="F795" s="172"/>
    </row>
    <row r="796" ht="12.75">
      <c r="F796" s="172"/>
    </row>
    <row r="797" ht="12.75">
      <c r="F797" s="172"/>
    </row>
    <row r="798" ht="12.75">
      <c r="F798" s="172"/>
    </row>
    <row r="799" ht="12.75">
      <c r="F799" s="172"/>
    </row>
    <row r="800" ht="12.75">
      <c r="F800" s="172"/>
    </row>
    <row r="801" ht="12.75">
      <c r="F801" s="172"/>
    </row>
    <row r="802" ht="12.75">
      <c r="F802" s="172"/>
    </row>
    <row r="803" ht="12.75">
      <c r="F803" s="172"/>
    </row>
    <row r="804" ht="12.75">
      <c r="F804" s="172"/>
    </row>
    <row r="805" ht="12.75">
      <c r="F805" s="172"/>
    </row>
    <row r="806" ht="12.75">
      <c r="F806" s="172"/>
    </row>
    <row r="807" ht="12.75">
      <c r="F807" s="172"/>
    </row>
    <row r="808" ht="12.75">
      <c r="F808" s="172"/>
    </row>
    <row r="809" ht="12.75">
      <c r="F809" s="172"/>
    </row>
    <row r="810" ht="12.75">
      <c r="F810" s="172"/>
    </row>
    <row r="811" ht="12.75">
      <c r="F811" s="172"/>
    </row>
    <row r="812" ht="12.75">
      <c r="F812" s="172"/>
    </row>
    <row r="813" ht="12.75">
      <c r="F813" s="172"/>
    </row>
    <row r="814" ht="12.75">
      <c r="F814" s="172"/>
    </row>
    <row r="815" ht="12.75">
      <c r="F815" s="172"/>
    </row>
    <row r="816" ht="12.75">
      <c r="F816" s="172"/>
    </row>
    <row r="817" ht="12.75">
      <c r="F817" s="172"/>
    </row>
    <row r="818" ht="12.75">
      <c r="F818" s="172"/>
    </row>
    <row r="819" ht="12.75">
      <c r="F819" s="172"/>
    </row>
    <row r="820" ht="12.75">
      <c r="F820" s="172"/>
    </row>
    <row r="821" ht="12.75">
      <c r="F821" s="172"/>
    </row>
    <row r="822" ht="12.75">
      <c r="F822" s="172"/>
    </row>
    <row r="823" ht="12.75">
      <c r="F823" s="172"/>
    </row>
    <row r="824" ht="12.75">
      <c r="F824" s="172"/>
    </row>
    <row r="825" ht="12.75">
      <c r="F825" s="172"/>
    </row>
    <row r="826" ht="12.75">
      <c r="F826" s="172"/>
    </row>
    <row r="827" ht="12.75">
      <c r="F827" s="172"/>
    </row>
    <row r="828" ht="12.75">
      <c r="F828" s="172"/>
    </row>
    <row r="829" ht="12.75">
      <c r="F829" s="172"/>
    </row>
    <row r="830" ht="12.75">
      <c r="F830" s="172"/>
    </row>
    <row r="831" ht="12.75">
      <c r="F831" s="172"/>
    </row>
    <row r="832" ht="12.75">
      <c r="F832" s="172"/>
    </row>
    <row r="833" ht="12.75">
      <c r="F833" s="172"/>
    </row>
    <row r="834" ht="12.75">
      <c r="F834" s="172"/>
    </row>
    <row r="835" ht="12.75">
      <c r="F835" s="172"/>
    </row>
    <row r="836" ht="12.75">
      <c r="F836" s="172"/>
    </row>
    <row r="837" ht="12.75">
      <c r="F837" s="172"/>
    </row>
    <row r="838" ht="12.75">
      <c r="F838" s="172"/>
    </row>
    <row r="839" ht="12.75">
      <c r="F839" s="172"/>
    </row>
    <row r="840" ht="12.75">
      <c r="F840" s="172"/>
    </row>
    <row r="841" ht="12.75">
      <c r="F841" s="172"/>
    </row>
    <row r="842" ht="12.75">
      <c r="F842" s="172"/>
    </row>
    <row r="843" ht="12.75">
      <c r="F843" s="172"/>
    </row>
    <row r="844" ht="12.75">
      <c r="F844" s="172"/>
    </row>
    <row r="845" ht="12.75">
      <c r="F845" s="172"/>
    </row>
    <row r="846" ht="12.75">
      <c r="F846" s="172"/>
    </row>
    <row r="847" ht="12.75">
      <c r="F847" s="172"/>
    </row>
    <row r="848" ht="12.75">
      <c r="F848" s="172"/>
    </row>
    <row r="849" ht="12.75">
      <c r="F849" s="172"/>
    </row>
    <row r="850" ht="12.75">
      <c r="F850" s="172"/>
    </row>
    <row r="851" ht="12.75">
      <c r="F851" s="172"/>
    </row>
    <row r="852" ht="12.75">
      <c r="F852" s="172"/>
    </row>
    <row r="853" ht="12.75">
      <c r="F853" s="172"/>
    </row>
    <row r="854" ht="12.75">
      <c r="F854" s="172"/>
    </row>
    <row r="855" ht="12.75">
      <c r="F855" s="172"/>
    </row>
    <row r="856" ht="12.75">
      <c r="F856" s="172"/>
    </row>
    <row r="857" ht="12.75">
      <c r="F857" s="172"/>
    </row>
    <row r="858" ht="12.75">
      <c r="F858" s="172"/>
    </row>
    <row r="859" ht="12.75">
      <c r="F859" s="172"/>
    </row>
    <row r="860" ht="12.75">
      <c r="F860" s="172"/>
    </row>
    <row r="861" ht="12.75">
      <c r="F861" s="172"/>
    </row>
    <row r="862" ht="12.75">
      <c r="F862" s="172"/>
    </row>
    <row r="863" ht="12.75">
      <c r="F863" s="172"/>
    </row>
    <row r="864" ht="12.75">
      <c r="F864" s="172"/>
    </row>
    <row r="865" ht="12.75">
      <c r="F865" s="172"/>
    </row>
    <row r="866" ht="12.75">
      <c r="F866" s="172"/>
    </row>
    <row r="867" ht="12.75">
      <c r="F867" s="172"/>
    </row>
    <row r="868" ht="12.75">
      <c r="F868" s="172"/>
    </row>
    <row r="869" ht="12.75">
      <c r="F869" s="172"/>
    </row>
    <row r="870" ht="12.75">
      <c r="F870" s="172"/>
    </row>
    <row r="871" ht="12.75">
      <c r="F871" s="172"/>
    </row>
    <row r="872" ht="12.75">
      <c r="F872" s="172"/>
    </row>
    <row r="873" ht="12.75">
      <c r="F873" s="172"/>
    </row>
    <row r="874" ht="12.75">
      <c r="F874" s="172"/>
    </row>
    <row r="875" ht="12.75">
      <c r="F875" s="172"/>
    </row>
    <row r="876" ht="12.75">
      <c r="F876" s="172"/>
    </row>
    <row r="877" ht="12.75">
      <c r="F877" s="172"/>
    </row>
    <row r="878" ht="12.75">
      <c r="F878" s="172"/>
    </row>
    <row r="879" ht="12.75">
      <c r="F879" s="172"/>
    </row>
    <row r="880" ht="12.75">
      <c r="F880" s="172"/>
    </row>
    <row r="881" ht="12.75">
      <c r="F881" s="172"/>
    </row>
    <row r="882" ht="12.75">
      <c r="F882" s="172"/>
    </row>
    <row r="883" ht="12.75">
      <c r="F883" s="172"/>
    </row>
    <row r="884" ht="12.75">
      <c r="F884" s="172"/>
    </row>
    <row r="885" ht="12.75">
      <c r="F885" s="172"/>
    </row>
    <row r="886" ht="12.75">
      <c r="F886" s="172"/>
    </row>
    <row r="887" ht="12.75">
      <c r="F887" s="172"/>
    </row>
    <row r="888" ht="12.75">
      <c r="F888" s="172"/>
    </row>
    <row r="889" ht="12.75">
      <c r="F889" s="172"/>
    </row>
    <row r="890" ht="12.75">
      <c r="F890" s="172"/>
    </row>
    <row r="891" ht="12.75">
      <c r="F891" s="172"/>
    </row>
    <row r="892" ht="12.75">
      <c r="F892" s="172"/>
    </row>
    <row r="893" ht="12.75">
      <c r="F893" s="172"/>
    </row>
    <row r="894" ht="12.75">
      <c r="F894" s="172"/>
    </row>
    <row r="895" ht="12.75">
      <c r="F895" s="172"/>
    </row>
    <row r="896" ht="12.75">
      <c r="F896" s="172"/>
    </row>
    <row r="897" ht="12.75">
      <c r="F897" s="172"/>
    </row>
    <row r="898" ht="12.75">
      <c r="F898" s="172"/>
    </row>
    <row r="899" ht="12.75">
      <c r="F899" s="172"/>
    </row>
    <row r="900" ht="12.75">
      <c r="F900" s="172"/>
    </row>
    <row r="901" ht="12.75">
      <c r="F901" s="172"/>
    </row>
    <row r="902" ht="12.75">
      <c r="F902" s="172"/>
    </row>
    <row r="903" ht="12.75">
      <c r="F903" s="172"/>
    </row>
    <row r="904" ht="12.75">
      <c r="F904" s="172"/>
    </row>
    <row r="905" ht="12.75">
      <c r="F905" s="172"/>
    </row>
    <row r="906" ht="12.75">
      <c r="F906" s="172"/>
    </row>
    <row r="907" ht="12.75">
      <c r="F907" s="172"/>
    </row>
    <row r="908" ht="12.75">
      <c r="F908" s="172"/>
    </row>
    <row r="909" ht="12.75">
      <c r="F909" s="172"/>
    </row>
    <row r="910" ht="12.75">
      <c r="F910" s="172"/>
    </row>
    <row r="911" ht="12.75">
      <c r="F911" s="172"/>
    </row>
    <row r="912" ht="12.75">
      <c r="F912" s="172"/>
    </row>
    <row r="913" ht="12.75">
      <c r="F913" s="172"/>
    </row>
    <row r="914" ht="12.75">
      <c r="F914" s="172"/>
    </row>
    <row r="915" ht="12.75">
      <c r="F915" s="172"/>
    </row>
    <row r="916" ht="12.75">
      <c r="F916" s="172"/>
    </row>
    <row r="917" ht="12.75">
      <c r="F917" s="172"/>
    </row>
    <row r="918" ht="12.75">
      <c r="F918" s="172"/>
    </row>
    <row r="919" ht="12.75">
      <c r="F919" s="172"/>
    </row>
    <row r="920" ht="12.75">
      <c r="F920" s="172"/>
    </row>
    <row r="921" ht="12.75">
      <c r="F921" s="172"/>
    </row>
    <row r="922" ht="12.75">
      <c r="F922" s="172"/>
    </row>
    <row r="923" ht="12.75">
      <c r="F923" s="172"/>
    </row>
    <row r="924" ht="12.75">
      <c r="F924" s="172"/>
    </row>
    <row r="925" ht="12.75">
      <c r="F925" s="172"/>
    </row>
    <row r="926" ht="12.75">
      <c r="F926" s="172"/>
    </row>
    <row r="927" ht="12.75">
      <c r="F927" s="172"/>
    </row>
    <row r="928" ht="12.75">
      <c r="F928" s="172"/>
    </row>
    <row r="929" ht="12.75">
      <c r="F929" s="172"/>
    </row>
    <row r="930" ht="12.75">
      <c r="F930" s="172"/>
    </row>
    <row r="931" ht="12.75">
      <c r="F931" s="172"/>
    </row>
    <row r="932" ht="12.75">
      <c r="F932" s="172"/>
    </row>
    <row r="933" ht="12.75">
      <c r="F933" s="172"/>
    </row>
    <row r="934" ht="12.75">
      <c r="F934" s="172"/>
    </row>
    <row r="935" ht="12.75">
      <c r="F935" s="172"/>
    </row>
    <row r="936" ht="12.75">
      <c r="F936" s="172"/>
    </row>
    <row r="937" ht="12.75">
      <c r="F937" s="172"/>
    </row>
    <row r="938" ht="12.75">
      <c r="F938" s="172"/>
    </row>
    <row r="939" ht="12.75">
      <c r="F939" s="172"/>
    </row>
    <row r="940" ht="12.75">
      <c r="F940" s="172"/>
    </row>
    <row r="941" ht="12.75">
      <c r="F941" s="172"/>
    </row>
    <row r="942" ht="12.75">
      <c r="F942" s="172"/>
    </row>
    <row r="943" ht="12.75">
      <c r="F943" s="172"/>
    </row>
    <row r="944" ht="12.75">
      <c r="F944" s="172"/>
    </row>
    <row r="945" ht="12.75">
      <c r="F945" s="172"/>
    </row>
    <row r="946" ht="12.75">
      <c r="F946" s="172"/>
    </row>
    <row r="947" ht="12.75">
      <c r="F947" s="172"/>
    </row>
    <row r="948" ht="12.75">
      <c r="F948" s="172"/>
    </row>
    <row r="949" ht="12.75">
      <c r="F949" s="172"/>
    </row>
    <row r="950" ht="12.75">
      <c r="F950" s="172"/>
    </row>
    <row r="951" ht="12.75">
      <c r="F951" s="172"/>
    </row>
    <row r="952" ht="12.75">
      <c r="F952" s="172"/>
    </row>
    <row r="953" ht="12.75">
      <c r="F953" s="172"/>
    </row>
    <row r="954" ht="12.75">
      <c r="F954" s="172"/>
    </row>
    <row r="955" ht="12.75">
      <c r="F955" s="172"/>
    </row>
    <row r="956" ht="12.75">
      <c r="F956" s="172"/>
    </row>
    <row r="957" ht="12.75">
      <c r="F957" s="172"/>
    </row>
    <row r="958" ht="12.75">
      <c r="F958" s="172"/>
    </row>
    <row r="959" ht="12.75">
      <c r="F959" s="172"/>
    </row>
    <row r="960" ht="12.75">
      <c r="F960" s="172"/>
    </row>
    <row r="961" ht="12.75">
      <c r="F961" s="172"/>
    </row>
    <row r="962" ht="12.75">
      <c r="F962" s="172"/>
    </row>
    <row r="963" ht="12.75">
      <c r="F963" s="172"/>
    </row>
    <row r="964" ht="12.75">
      <c r="F964" s="172"/>
    </row>
    <row r="965" ht="12.75">
      <c r="F965" s="172"/>
    </row>
    <row r="966" ht="12.75">
      <c r="F966" s="172"/>
    </row>
    <row r="967" ht="12.75">
      <c r="F967" s="172"/>
    </row>
    <row r="968" ht="12.75">
      <c r="F968" s="172"/>
    </row>
    <row r="969" ht="12.75">
      <c r="F969" s="172"/>
    </row>
    <row r="970" ht="12.75">
      <c r="F970" s="172"/>
    </row>
    <row r="971" ht="12.75">
      <c r="F971" s="172"/>
    </row>
    <row r="972" ht="12.75">
      <c r="F972" s="172"/>
    </row>
    <row r="973" ht="12.75">
      <c r="F973" s="172"/>
    </row>
    <row r="974" ht="12.75">
      <c r="F974" s="172"/>
    </row>
    <row r="975" ht="12.75">
      <c r="F975" s="172"/>
    </row>
    <row r="976" ht="12.75">
      <c r="F976" s="172"/>
    </row>
    <row r="977" ht="12.75">
      <c r="F977" s="172"/>
    </row>
    <row r="978" ht="12.75">
      <c r="F978" s="172"/>
    </row>
    <row r="979" ht="12.75">
      <c r="F979" s="172"/>
    </row>
    <row r="980" ht="12.75">
      <c r="F980" s="172"/>
    </row>
    <row r="981" ht="12.75">
      <c r="F981" s="172"/>
    </row>
    <row r="982" ht="12.75">
      <c r="F982" s="172"/>
    </row>
    <row r="983" ht="12.75">
      <c r="F983" s="172"/>
    </row>
    <row r="984" ht="12.75">
      <c r="F984" s="172"/>
    </row>
    <row r="985" ht="12.75">
      <c r="F985" s="172"/>
    </row>
    <row r="986" ht="12.75">
      <c r="F986" s="172"/>
    </row>
    <row r="987" ht="12.75">
      <c r="F987" s="172"/>
    </row>
    <row r="988" ht="12.75">
      <c r="F988" s="172"/>
    </row>
    <row r="989" ht="12.75">
      <c r="F989" s="172"/>
    </row>
    <row r="990" ht="12.75">
      <c r="F990" s="172"/>
    </row>
    <row r="991" ht="12.75">
      <c r="F991" s="172"/>
    </row>
    <row r="992" ht="12.75">
      <c r="F992" s="172"/>
    </row>
    <row r="993" ht="12.75">
      <c r="F993" s="172"/>
    </row>
    <row r="994" ht="12.75">
      <c r="F994" s="172"/>
    </row>
    <row r="995" ht="12.75">
      <c r="F995" s="172"/>
    </row>
    <row r="996" ht="12.75">
      <c r="F996" s="172"/>
    </row>
    <row r="997" ht="12.75">
      <c r="F997" s="172"/>
    </row>
    <row r="998" ht="12.75">
      <c r="F998" s="172"/>
    </row>
    <row r="999" ht="12.75">
      <c r="F999" s="172"/>
    </row>
    <row r="1000" ht="12.75">
      <c r="F1000" s="172"/>
    </row>
    <row r="1001" ht="12.75">
      <c r="F1001" s="172"/>
    </row>
    <row r="1002" ht="12.75">
      <c r="F1002" s="172"/>
    </row>
    <row r="1003" ht="12.75">
      <c r="F1003" s="172"/>
    </row>
    <row r="1004" ht="12.75">
      <c r="F1004" s="172"/>
    </row>
    <row r="1005" ht="12.75">
      <c r="F1005" s="172"/>
    </row>
    <row r="1006" ht="12.75">
      <c r="F1006" s="172"/>
    </row>
    <row r="1007" ht="12.75">
      <c r="F1007" s="172"/>
    </row>
    <row r="1008" ht="12.75">
      <c r="F1008" s="172"/>
    </row>
    <row r="1009" ht="12.75">
      <c r="F1009" s="172"/>
    </row>
    <row r="1010" ht="12.75">
      <c r="F1010" s="172"/>
    </row>
    <row r="1011" ht="12.75">
      <c r="F1011" s="172"/>
    </row>
    <row r="1012" ht="12.75">
      <c r="F1012" s="172"/>
    </row>
    <row r="1013" ht="12.75">
      <c r="F1013" s="172"/>
    </row>
    <row r="1014" ht="12.75">
      <c r="F1014" s="172"/>
    </row>
    <row r="1015" ht="12.75">
      <c r="F1015" s="172"/>
    </row>
    <row r="1016" ht="12.75">
      <c r="F1016" s="172"/>
    </row>
    <row r="1017" ht="12.75">
      <c r="F1017" s="172"/>
    </row>
    <row r="1018" ht="12.75">
      <c r="F1018" s="172"/>
    </row>
    <row r="1019" ht="12.75">
      <c r="F1019" s="172"/>
    </row>
    <row r="1020" ht="12.75">
      <c r="F1020" s="172"/>
    </row>
    <row r="1021" ht="12.75">
      <c r="F1021" s="172"/>
    </row>
    <row r="1022" ht="12.75">
      <c r="F1022" s="172"/>
    </row>
    <row r="1023" ht="12.75">
      <c r="F1023" s="172"/>
    </row>
    <row r="1024" ht="12.75">
      <c r="F1024" s="172"/>
    </row>
    <row r="1025" ht="12.75">
      <c r="F1025" s="172"/>
    </row>
    <row r="1026" ht="12.75">
      <c r="F1026" s="172"/>
    </row>
    <row r="1027" ht="12.75">
      <c r="F1027" s="172"/>
    </row>
    <row r="1028" ht="12.75">
      <c r="F1028" s="172"/>
    </row>
    <row r="1029" ht="12.75">
      <c r="F1029" s="172"/>
    </row>
    <row r="1030" ht="12.75">
      <c r="F1030" s="172"/>
    </row>
    <row r="1031" ht="12.75">
      <c r="F1031" s="172"/>
    </row>
    <row r="1032" ht="12.75">
      <c r="F1032" s="172"/>
    </row>
    <row r="1033" ht="12.75">
      <c r="F1033" s="172"/>
    </row>
    <row r="1034" ht="12.75">
      <c r="F1034" s="172"/>
    </row>
    <row r="1035" ht="12.75">
      <c r="F1035" s="172"/>
    </row>
    <row r="1036" ht="12.75">
      <c r="F1036" s="172"/>
    </row>
    <row r="1037" ht="12.75">
      <c r="F1037" s="172"/>
    </row>
    <row r="1038" ht="12.75">
      <c r="F1038" s="172"/>
    </row>
    <row r="1039" ht="12.75">
      <c r="F1039" s="172"/>
    </row>
    <row r="1040" ht="12.75">
      <c r="F1040" s="172"/>
    </row>
    <row r="1041" ht="12.75">
      <c r="F1041" s="172"/>
    </row>
    <row r="1042" ht="12.75">
      <c r="F1042" s="172"/>
    </row>
    <row r="1043" ht="12.75">
      <c r="F1043" s="172"/>
    </row>
    <row r="1044" ht="12.75">
      <c r="F1044" s="172"/>
    </row>
    <row r="1045" ht="12.75">
      <c r="F1045" s="172"/>
    </row>
    <row r="1046" ht="12.75">
      <c r="F1046" s="172"/>
    </row>
    <row r="1047" ht="12.75">
      <c r="F1047" s="172"/>
    </row>
    <row r="1048" ht="12.75">
      <c r="F1048" s="172"/>
    </row>
    <row r="1049" ht="12.75">
      <c r="F1049" s="172"/>
    </row>
    <row r="1050" ht="12.75">
      <c r="F1050" s="172"/>
    </row>
    <row r="1051" ht="12.75">
      <c r="F1051" s="172"/>
    </row>
    <row r="1052" ht="12.75">
      <c r="F1052" s="172"/>
    </row>
    <row r="1053" ht="12.75">
      <c r="F1053" s="172"/>
    </row>
    <row r="1054" ht="12.75">
      <c r="F1054" s="172"/>
    </row>
    <row r="1055" ht="12.75">
      <c r="F1055" s="172"/>
    </row>
    <row r="1056" ht="12.75">
      <c r="F1056" s="172"/>
    </row>
    <row r="1057" ht="12.75">
      <c r="F1057" s="172"/>
    </row>
    <row r="1058" ht="12.75">
      <c r="F1058" s="172"/>
    </row>
    <row r="1059" ht="12.75">
      <c r="F1059" s="172"/>
    </row>
    <row r="1060" ht="12.75">
      <c r="F1060" s="172"/>
    </row>
    <row r="1061" ht="12.75">
      <c r="F1061" s="172"/>
    </row>
    <row r="1062" ht="12.75">
      <c r="F1062" s="172"/>
    </row>
    <row r="1063" ht="12.75">
      <c r="F1063" s="172"/>
    </row>
    <row r="1064" ht="12.75">
      <c r="F1064" s="172"/>
    </row>
    <row r="1065" ht="12.75">
      <c r="F1065" s="172"/>
    </row>
    <row r="1066" ht="12.75">
      <c r="F1066" s="172"/>
    </row>
    <row r="1067" ht="12.75">
      <c r="F1067" s="172"/>
    </row>
    <row r="1068" ht="12.75">
      <c r="F1068" s="172"/>
    </row>
    <row r="1069" ht="12.75">
      <c r="F1069" s="172"/>
    </row>
    <row r="1070" ht="12.75">
      <c r="F1070" s="172"/>
    </row>
    <row r="1071" ht="12.75">
      <c r="F1071" s="172"/>
    </row>
    <row r="1072" ht="12.75">
      <c r="F1072" s="172"/>
    </row>
    <row r="1073" ht="12.75">
      <c r="F1073" s="172"/>
    </row>
    <row r="1074" ht="12.75">
      <c r="F1074" s="172"/>
    </row>
    <row r="1075" ht="12.75">
      <c r="F1075" s="172"/>
    </row>
    <row r="1076" ht="12.75">
      <c r="F1076" s="172"/>
    </row>
    <row r="1077" ht="12.75">
      <c r="F1077" s="172"/>
    </row>
    <row r="1078" ht="12.75">
      <c r="F1078" s="172"/>
    </row>
    <row r="1079" ht="12.75">
      <c r="F1079" s="172"/>
    </row>
    <row r="1080" ht="12.75">
      <c r="F1080" s="172"/>
    </row>
    <row r="1081" ht="12.75">
      <c r="F1081" s="172"/>
    </row>
    <row r="1082" ht="12.75">
      <c r="F1082" s="172"/>
    </row>
    <row r="1083" ht="12.75">
      <c r="F1083" s="172"/>
    </row>
    <row r="1084" ht="12.75">
      <c r="F1084" s="172"/>
    </row>
    <row r="1085" ht="12.75">
      <c r="F1085" s="172"/>
    </row>
    <row r="1086" ht="12.75">
      <c r="F1086" s="172"/>
    </row>
    <row r="1087" ht="12.75">
      <c r="F1087" s="172"/>
    </row>
    <row r="1088" ht="12.75">
      <c r="F1088" s="172"/>
    </row>
    <row r="1089" ht="12.75">
      <c r="F1089" s="172"/>
    </row>
    <row r="1090" ht="12.75">
      <c r="F1090" s="172"/>
    </row>
    <row r="1091" ht="12.75">
      <c r="F1091" s="172"/>
    </row>
    <row r="1092" ht="12.75">
      <c r="F1092" s="172"/>
    </row>
    <row r="1093" ht="12.75">
      <c r="F1093" s="172"/>
    </row>
    <row r="1094" ht="12.75">
      <c r="F1094" s="172"/>
    </row>
    <row r="1095" ht="12.75">
      <c r="F1095" s="172"/>
    </row>
    <row r="1096" ht="12.75">
      <c r="F1096" s="172"/>
    </row>
    <row r="1097" ht="12.75">
      <c r="F1097" s="172"/>
    </row>
    <row r="1098" ht="12.75">
      <c r="F1098" s="172"/>
    </row>
    <row r="1099" ht="12.75">
      <c r="F1099" s="172"/>
    </row>
    <row r="1100" ht="12.75">
      <c r="F1100" s="172"/>
    </row>
    <row r="1101" ht="12.75">
      <c r="F1101" s="172"/>
    </row>
    <row r="1102" ht="12.75">
      <c r="F1102" s="172"/>
    </row>
    <row r="1103" ht="12.75">
      <c r="F1103" s="172"/>
    </row>
    <row r="1104" ht="12.75">
      <c r="F1104" s="172"/>
    </row>
    <row r="1105" ht="12.75">
      <c r="F1105" s="172"/>
    </row>
    <row r="1106" ht="12.75">
      <c r="F1106" s="172"/>
    </row>
    <row r="1107" ht="12.75">
      <c r="F1107" s="172"/>
    </row>
    <row r="1108" ht="12.75">
      <c r="F1108" s="172"/>
    </row>
    <row r="1109" ht="12.75">
      <c r="F1109" s="172"/>
    </row>
    <row r="1110" ht="12.75">
      <c r="F1110" s="172"/>
    </row>
    <row r="1111" ht="12.75">
      <c r="F1111" s="172"/>
    </row>
    <row r="1112" ht="12.75">
      <c r="F1112" s="172"/>
    </row>
    <row r="1113" ht="12.75">
      <c r="F1113" s="172"/>
    </row>
    <row r="1114" ht="12.75">
      <c r="F1114" s="172"/>
    </row>
    <row r="1115" ht="12.75">
      <c r="F1115" s="172"/>
    </row>
    <row r="1116" ht="12.75">
      <c r="F1116" s="172"/>
    </row>
    <row r="1117" ht="12.75">
      <c r="F1117" s="172"/>
    </row>
    <row r="1118" ht="12.75">
      <c r="F1118" s="172"/>
    </row>
    <row r="1119" ht="12.75">
      <c r="F1119" s="172"/>
    </row>
    <row r="1120" ht="12.75">
      <c r="F1120" s="172"/>
    </row>
    <row r="1121" ht="12.75">
      <c r="F1121" s="172"/>
    </row>
    <row r="1122" ht="12.75">
      <c r="F1122" s="172"/>
    </row>
    <row r="1123" ht="12.75">
      <c r="F1123" s="172"/>
    </row>
    <row r="1124" ht="12.75">
      <c r="F1124" s="172"/>
    </row>
    <row r="1125" ht="12.75">
      <c r="F1125" s="172"/>
    </row>
    <row r="1126" ht="12.75">
      <c r="F1126" s="172"/>
    </row>
    <row r="1127" ht="12.75">
      <c r="F1127" s="172"/>
    </row>
    <row r="1128" ht="12.75">
      <c r="F1128" s="172"/>
    </row>
    <row r="1129" ht="12.75">
      <c r="F1129" s="172"/>
    </row>
    <row r="1130" ht="12.75">
      <c r="F1130" s="172"/>
    </row>
    <row r="1131" ht="12.75">
      <c r="F1131" s="172"/>
    </row>
    <row r="1132" ht="12.75">
      <c r="F1132" s="172"/>
    </row>
    <row r="1133" ht="12.75">
      <c r="F1133" s="172"/>
    </row>
    <row r="1134" ht="12.75">
      <c r="F1134" s="172"/>
    </row>
    <row r="1135" ht="12.75">
      <c r="F1135" s="172"/>
    </row>
    <row r="1136" ht="12.75">
      <c r="F1136" s="172"/>
    </row>
    <row r="1137" ht="12.75">
      <c r="F1137" s="172"/>
    </row>
    <row r="1138" ht="12.75">
      <c r="F1138" s="172"/>
    </row>
    <row r="1139" ht="12.75">
      <c r="F1139" s="172"/>
    </row>
    <row r="1140" ht="12.75">
      <c r="F1140" s="172"/>
    </row>
    <row r="1141" ht="12.75">
      <c r="F1141" s="172"/>
    </row>
    <row r="1142" ht="12.75">
      <c r="F1142" s="172"/>
    </row>
    <row r="1143" ht="12.75">
      <c r="F1143" s="172"/>
    </row>
    <row r="1144" ht="12.75">
      <c r="F1144" s="172"/>
    </row>
    <row r="1145" ht="12.75">
      <c r="F1145" s="172"/>
    </row>
    <row r="1146" ht="12.75">
      <c r="F1146" s="172"/>
    </row>
    <row r="1147" ht="12.75">
      <c r="F1147" s="172"/>
    </row>
    <row r="1148" ht="12.75">
      <c r="F1148" s="172"/>
    </row>
    <row r="1149" ht="12.75">
      <c r="F1149" s="172"/>
    </row>
    <row r="1150" ht="12.75">
      <c r="F1150" s="172"/>
    </row>
    <row r="1151" ht="12.75">
      <c r="F1151" s="172"/>
    </row>
    <row r="1152" ht="12.75">
      <c r="F1152" s="172"/>
    </row>
    <row r="1153" ht="12.75">
      <c r="F1153" s="172"/>
    </row>
    <row r="1154" ht="12.75">
      <c r="F1154" s="172"/>
    </row>
    <row r="1155" ht="12.75">
      <c r="F1155" s="172"/>
    </row>
    <row r="1156" ht="12.75">
      <c r="F1156" s="172"/>
    </row>
    <row r="1157" ht="12.75">
      <c r="F1157" s="172"/>
    </row>
    <row r="1158" ht="12.75">
      <c r="F1158" s="172"/>
    </row>
    <row r="1159" ht="12.75">
      <c r="F1159" s="172"/>
    </row>
    <row r="1160" ht="12.75">
      <c r="F1160" s="172"/>
    </row>
    <row r="1161" ht="12.75">
      <c r="F1161" s="172"/>
    </row>
    <row r="1162" ht="12.75">
      <c r="F1162" s="172"/>
    </row>
    <row r="1163" ht="12.75">
      <c r="F1163" s="172"/>
    </row>
    <row r="1164" ht="12.75">
      <c r="F1164" s="172"/>
    </row>
    <row r="1165" ht="12.75">
      <c r="F1165" s="172"/>
    </row>
    <row r="1166" ht="12.75">
      <c r="F1166" s="172"/>
    </row>
    <row r="1167" ht="12.75">
      <c r="F1167" s="172"/>
    </row>
    <row r="1168" ht="12.75">
      <c r="F1168" s="172"/>
    </row>
    <row r="1169" ht="12.75">
      <c r="F1169" s="172"/>
    </row>
    <row r="1170" ht="12.75">
      <c r="F1170" s="172"/>
    </row>
    <row r="1171" ht="12.75">
      <c r="F1171" s="172"/>
    </row>
    <row r="1172" ht="12.75">
      <c r="F1172" s="172"/>
    </row>
    <row r="1173" ht="12.75">
      <c r="F1173" s="172"/>
    </row>
    <row r="1174" ht="12.75">
      <c r="F1174" s="172"/>
    </row>
    <row r="1175" ht="12.75">
      <c r="F1175" s="172"/>
    </row>
    <row r="1176" ht="12.75">
      <c r="F1176" s="172"/>
    </row>
    <row r="1177" ht="12.75">
      <c r="F1177" s="172"/>
    </row>
    <row r="1178" ht="12.75">
      <c r="F1178" s="172"/>
    </row>
    <row r="1179" ht="12.75">
      <c r="F1179" s="172"/>
    </row>
    <row r="1180" ht="12.75">
      <c r="F1180" s="172"/>
    </row>
    <row r="1181" ht="12.75">
      <c r="F1181" s="172"/>
    </row>
    <row r="1182" ht="12.75">
      <c r="F1182" s="172"/>
    </row>
    <row r="1183" ht="12.75">
      <c r="F1183" s="172"/>
    </row>
    <row r="1184" ht="12.75">
      <c r="F1184" s="172"/>
    </row>
    <row r="1185" ht="12.75">
      <c r="F1185" s="172"/>
    </row>
    <row r="1186" ht="12.75">
      <c r="F1186" s="172"/>
    </row>
    <row r="1187" ht="12.75">
      <c r="F1187" s="172"/>
    </row>
    <row r="1188" ht="12.75">
      <c r="F1188" s="172"/>
    </row>
    <row r="1189" ht="12.75">
      <c r="F1189" s="172"/>
    </row>
    <row r="1190" ht="12.75">
      <c r="F1190" s="172"/>
    </row>
    <row r="1191" ht="12.75">
      <c r="F1191" s="172"/>
    </row>
    <row r="1192" ht="12.75">
      <c r="F1192" s="172"/>
    </row>
    <row r="1193" ht="12.75">
      <c r="F1193" s="172"/>
    </row>
    <row r="1194" ht="12.75">
      <c r="F1194" s="172"/>
    </row>
    <row r="1195" ht="12.75">
      <c r="F1195" s="172"/>
    </row>
    <row r="1196" ht="12.75">
      <c r="F1196" s="172"/>
    </row>
    <row r="1197" ht="12.75">
      <c r="F1197" s="172"/>
    </row>
    <row r="1198" ht="12.75">
      <c r="F1198" s="172"/>
    </row>
    <row r="1199" ht="12.75">
      <c r="F1199" s="172"/>
    </row>
    <row r="1200" ht="12.75">
      <c r="F1200" s="172"/>
    </row>
    <row r="1201" ht="12.75">
      <c r="F1201" s="172"/>
    </row>
    <row r="1202" ht="12.75">
      <c r="F1202" s="172"/>
    </row>
    <row r="1203" ht="12.75">
      <c r="F1203" s="172"/>
    </row>
    <row r="1204" ht="12.75">
      <c r="F1204" s="172"/>
    </row>
    <row r="1205" ht="12.75">
      <c r="F1205" s="172"/>
    </row>
    <row r="1206" ht="12.75">
      <c r="F1206" s="172"/>
    </row>
    <row r="1207" ht="12.75">
      <c r="F1207" s="172"/>
    </row>
    <row r="1208" ht="12.75">
      <c r="F1208" s="172"/>
    </row>
    <row r="1209" ht="12.75">
      <c r="F1209" s="172"/>
    </row>
    <row r="1210" ht="12.75">
      <c r="F1210" s="172"/>
    </row>
    <row r="1211" ht="12.75">
      <c r="F1211" s="172"/>
    </row>
    <row r="1212" ht="12.75">
      <c r="F1212" s="172"/>
    </row>
    <row r="1213" ht="12.75">
      <c r="F1213" s="172"/>
    </row>
    <row r="1214" ht="12.75">
      <c r="F1214" s="172"/>
    </row>
    <row r="1215" ht="12.75">
      <c r="F1215" s="172"/>
    </row>
    <row r="1216" ht="12.75">
      <c r="F1216" s="172"/>
    </row>
    <row r="1217" ht="12.75">
      <c r="F1217" s="172"/>
    </row>
    <row r="1218" ht="12.75">
      <c r="F1218" s="172"/>
    </row>
    <row r="1219" ht="12.75">
      <c r="F1219" s="172"/>
    </row>
    <row r="1220" ht="12.75">
      <c r="F1220" s="172"/>
    </row>
    <row r="1221" ht="12.75">
      <c r="F1221" s="172"/>
    </row>
    <row r="1222" ht="12.75">
      <c r="F1222" s="172"/>
    </row>
    <row r="1223" ht="12.75">
      <c r="F1223" s="172"/>
    </row>
    <row r="1224" ht="12.75">
      <c r="F1224" s="172"/>
    </row>
    <row r="1225" ht="12.75">
      <c r="F1225" s="172"/>
    </row>
    <row r="1226" ht="12.75">
      <c r="F1226" s="172"/>
    </row>
    <row r="1227" ht="12.75">
      <c r="F1227" s="172"/>
    </row>
    <row r="1228" ht="12.75">
      <c r="F1228" s="172"/>
    </row>
    <row r="1229" ht="12.75">
      <c r="F1229" s="172"/>
    </row>
    <row r="1230" ht="12.75">
      <c r="F1230" s="172"/>
    </row>
    <row r="1231" ht="12.75">
      <c r="F1231" s="172"/>
    </row>
    <row r="1232" ht="12.75">
      <c r="F1232" s="172"/>
    </row>
    <row r="1233" ht="12.75">
      <c r="F1233" s="172"/>
    </row>
    <row r="1234" ht="12.75">
      <c r="F1234" s="172"/>
    </row>
    <row r="1235" ht="12.75">
      <c r="F1235" s="172"/>
    </row>
    <row r="1236" ht="12.75">
      <c r="F1236" s="172"/>
    </row>
    <row r="1237" ht="12.75">
      <c r="F1237" s="172"/>
    </row>
    <row r="1238" ht="12.75">
      <c r="F1238" s="172"/>
    </row>
    <row r="1239" ht="12.75">
      <c r="F1239" s="172"/>
    </row>
    <row r="1240" ht="12.75">
      <c r="F1240" s="172"/>
    </row>
    <row r="1241" ht="12.75">
      <c r="F1241" s="172"/>
    </row>
    <row r="1242" ht="12.75">
      <c r="F1242" s="172"/>
    </row>
    <row r="1243" ht="12.75">
      <c r="F1243" s="172"/>
    </row>
    <row r="1244" ht="12.75">
      <c r="F1244" s="172"/>
    </row>
    <row r="1245" ht="12.75">
      <c r="F1245" s="172"/>
    </row>
    <row r="1246" ht="12.75">
      <c r="F1246" s="172"/>
    </row>
    <row r="1247" ht="12.75">
      <c r="F1247" s="172"/>
    </row>
    <row r="1248" ht="12.75">
      <c r="F1248" s="172"/>
    </row>
    <row r="1249" ht="12.75">
      <c r="F1249" s="172"/>
    </row>
    <row r="1250" ht="12.75">
      <c r="F1250" s="172"/>
    </row>
    <row r="1251" ht="12.75">
      <c r="F1251" s="172"/>
    </row>
    <row r="1252" ht="12.75">
      <c r="F1252" s="172"/>
    </row>
    <row r="1253" ht="12.75">
      <c r="F1253" s="172"/>
    </row>
    <row r="1254" ht="12.75">
      <c r="F1254" s="172"/>
    </row>
    <row r="1255" ht="12.75">
      <c r="F1255" s="172"/>
    </row>
    <row r="1256" ht="12.75">
      <c r="F1256" s="172"/>
    </row>
    <row r="1257" ht="12.75">
      <c r="F1257" s="172"/>
    </row>
    <row r="1258" ht="12.75">
      <c r="F1258" s="172"/>
    </row>
    <row r="1259" ht="12.75">
      <c r="F1259" s="172"/>
    </row>
    <row r="1260" ht="12.75">
      <c r="F1260" s="172"/>
    </row>
    <row r="1261" ht="12.75">
      <c r="F1261" s="172"/>
    </row>
    <row r="1262" ht="12.75">
      <c r="F1262" s="172"/>
    </row>
    <row r="1263" ht="12.75">
      <c r="F1263" s="172"/>
    </row>
    <row r="1264" ht="12.75">
      <c r="F1264" s="172"/>
    </row>
    <row r="1265" ht="12.75">
      <c r="F1265" s="172"/>
    </row>
    <row r="1266" ht="12.75">
      <c r="F1266" s="172"/>
    </row>
    <row r="1267" ht="12.75">
      <c r="F1267" s="172"/>
    </row>
    <row r="1268" ht="12.75">
      <c r="F1268" s="172"/>
    </row>
    <row r="1269" ht="12.75">
      <c r="F1269" s="172"/>
    </row>
    <row r="1270" ht="12.75">
      <c r="F1270" s="172"/>
    </row>
    <row r="1271" ht="12.75">
      <c r="F1271" s="172"/>
    </row>
    <row r="1272" ht="12.75">
      <c r="F1272" s="172"/>
    </row>
    <row r="1273" ht="12.75">
      <c r="F1273" s="172"/>
    </row>
    <row r="1274" ht="12.75">
      <c r="F1274" s="172"/>
    </row>
    <row r="1275" ht="12.75">
      <c r="F1275" s="172"/>
    </row>
    <row r="1276" ht="12.75">
      <c r="F1276" s="172"/>
    </row>
    <row r="1277" ht="12.75">
      <c r="F1277" s="172"/>
    </row>
    <row r="1278" ht="12.75">
      <c r="F1278" s="172"/>
    </row>
    <row r="1279" ht="12.75">
      <c r="F1279" s="172"/>
    </row>
    <row r="1280" ht="12.75">
      <c r="F1280" s="172"/>
    </row>
    <row r="1281" ht="12.75">
      <c r="F1281" s="172"/>
    </row>
    <row r="1282" ht="12.75">
      <c r="F1282" s="172"/>
    </row>
    <row r="1283" ht="12.75">
      <c r="F1283" s="172"/>
    </row>
    <row r="1284" ht="12.75">
      <c r="F1284" s="172"/>
    </row>
    <row r="1285" ht="12.75">
      <c r="F1285" s="172"/>
    </row>
    <row r="1286" ht="12.75">
      <c r="F1286" s="172"/>
    </row>
    <row r="1287" ht="12.75">
      <c r="F1287" s="172"/>
    </row>
    <row r="1288" ht="12.75">
      <c r="F1288" s="172"/>
    </row>
    <row r="1289" ht="12.75">
      <c r="F1289" s="172"/>
    </row>
    <row r="1290" ht="12.75">
      <c r="F1290" s="172"/>
    </row>
    <row r="1291" ht="12.75">
      <c r="F1291" s="172"/>
    </row>
    <row r="1292" ht="12.75">
      <c r="F1292" s="172"/>
    </row>
    <row r="1293" ht="12.75">
      <c r="F1293" s="172"/>
    </row>
    <row r="1294" ht="12.75">
      <c r="F1294" s="172"/>
    </row>
    <row r="1295" ht="12.75">
      <c r="F1295" s="172"/>
    </row>
    <row r="1296" ht="12.75">
      <c r="F1296" s="172"/>
    </row>
    <row r="1297" ht="12.75">
      <c r="F1297" s="172"/>
    </row>
    <row r="1298" ht="12.75">
      <c r="F1298" s="172"/>
    </row>
    <row r="1299" ht="12.75">
      <c r="F1299" s="172"/>
    </row>
    <row r="1300" ht="12.75">
      <c r="F1300" s="172"/>
    </row>
    <row r="1301" ht="12.75">
      <c r="F1301" s="172"/>
    </row>
    <row r="1302" ht="12.75">
      <c r="F1302" s="172"/>
    </row>
    <row r="1303" ht="12.75">
      <c r="F1303" s="172"/>
    </row>
    <row r="1304" ht="12.75">
      <c r="F1304" s="172"/>
    </row>
    <row r="1305" ht="12.75">
      <c r="F1305" s="172"/>
    </row>
    <row r="1306" ht="12.75">
      <c r="F1306" s="172"/>
    </row>
    <row r="1307" ht="12.75">
      <c r="F1307" s="172"/>
    </row>
    <row r="1308" ht="12.75">
      <c r="F1308" s="172"/>
    </row>
    <row r="1309" ht="12.75">
      <c r="F1309" s="172"/>
    </row>
    <row r="1310" ht="12.75">
      <c r="F1310" s="172"/>
    </row>
    <row r="1311" ht="12.75">
      <c r="F1311" s="172"/>
    </row>
    <row r="1312" ht="12.75">
      <c r="F1312" s="172"/>
    </row>
    <row r="1313" ht="12.75">
      <c r="F1313" s="172"/>
    </row>
    <row r="1314" ht="12.75">
      <c r="F1314" s="172"/>
    </row>
    <row r="1315" ht="12.75">
      <c r="F1315" s="172"/>
    </row>
    <row r="1316" ht="12.75">
      <c r="F1316" s="172"/>
    </row>
    <row r="1317" ht="12.75">
      <c r="F1317" s="172"/>
    </row>
    <row r="1318" ht="12.75">
      <c r="F1318" s="172"/>
    </row>
    <row r="1319" ht="12.75">
      <c r="F1319" s="172"/>
    </row>
    <row r="1320" ht="12.75">
      <c r="F1320" s="172"/>
    </row>
    <row r="1321" ht="12.75">
      <c r="F1321" s="172"/>
    </row>
    <row r="1322" ht="12.75">
      <c r="F1322" s="172"/>
    </row>
    <row r="1323" ht="12.75">
      <c r="F1323" s="172"/>
    </row>
    <row r="1324" ht="12.75">
      <c r="F1324" s="172"/>
    </row>
    <row r="1325" ht="12.75">
      <c r="F1325" s="172"/>
    </row>
    <row r="1326" ht="12.75">
      <c r="F1326" s="172"/>
    </row>
    <row r="1327" ht="12.75">
      <c r="F1327" s="172"/>
    </row>
    <row r="1328" ht="12.75">
      <c r="F1328" s="172"/>
    </row>
    <row r="1329" ht="12.75">
      <c r="F1329" s="172"/>
    </row>
    <row r="1330" ht="12.75">
      <c r="F1330" s="172"/>
    </row>
    <row r="1331" ht="12.75">
      <c r="F1331" s="172"/>
    </row>
    <row r="1332" ht="12.75">
      <c r="F1332" s="172"/>
    </row>
    <row r="1333" ht="12.75">
      <c r="F1333" s="172"/>
    </row>
    <row r="1334" ht="12.75">
      <c r="F1334" s="172"/>
    </row>
    <row r="1335" ht="12.75">
      <c r="F1335" s="172"/>
    </row>
    <row r="1336" ht="12.75">
      <c r="F1336" s="172"/>
    </row>
    <row r="1337" ht="12.75">
      <c r="F1337" s="172"/>
    </row>
    <row r="1338" ht="12.75">
      <c r="F1338" s="172"/>
    </row>
    <row r="1339" ht="12.75">
      <c r="F1339" s="172"/>
    </row>
    <row r="1340" ht="12.75">
      <c r="F1340" s="172"/>
    </row>
    <row r="1341" ht="12.75">
      <c r="F1341" s="172"/>
    </row>
    <row r="1342" ht="12.75">
      <c r="F1342" s="172"/>
    </row>
    <row r="1343" ht="12.75">
      <c r="F1343" s="172"/>
    </row>
    <row r="1344" ht="12.75">
      <c r="F1344" s="172"/>
    </row>
    <row r="1345" ht="12.75">
      <c r="F1345" s="172"/>
    </row>
    <row r="1346" ht="12.75">
      <c r="F1346" s="172"/>
    </row>
    <row r="1347" ht="12.75">
      <c r="F1347" s="172"/>
    </row>
    <row r="1348" ht="12.75">
      <c r="F1348" s="172"/>
    </row>
    <row r="1349" ht="12.75">
      <c r="F1349" s="172"/>
    </row>
    <row r="1350" ht="12.75">
      <c r="F1350" s="172"/>
    </row>
    <row r="1351" ht="12.75">
      <c r="F1351" s="172"/>
    </row>
    <row r="1352" ht="12.75">
      <c r="F1352" s="172"/>
    </row>
    <row r="1353" ht="12.75">
      <c r="F1353" s="172"/>
    </row>
    <row r="1354" ht="12.75">
      <c r="F1354" s="172"/>
    </row>
    <row r="1355" ht="12.75">
      <c r="F1355" s="172"/>
    </row>
    <row r="1356" ht="12.75">
      <c r="F1356" s="172"/>
    </row>
    <row r="1357" ht="12.75">
      <c r="F1357" s="172"/>
    </row>
    <row r="1358" ht="12.75">
      <c r="F1358" s="172"/>
    </row>
    <row r="1359" ht="12.75">
      <c r="F1359" s="172"/>
    </row>
    <row r="1360" ht="12.75">
      <c r="F1360" s="172"/>
    </row>
    <row r="1361" ht="12.75">
      <c r="F1361" s="172"/>
    </row>
    <row r="1362" ht="12.75">
      <c r="F1362" s="172"/>
    </row>
    <row r="1363" ht="12.75">
      <c r="F1363" s="172"/>
    </row>
    <row r="1364" ht="12.75">
      <c r="F1364" s="172"/>
    </row>
    <row r="1365" ht="12.75">
      <c r="F1365" s="172"/>
    </row>
    <row r="1366" ht="12.75">
      <c r="F1366" s="172"/>
    </row>
    <row r="1367" ht="12.75">
      <c r="F1367" s="172"/>
    </row>
    <row r="1368" ht="12.75">
      <c r="F1368" s="172"/>
    </row>
    <row r="1369" ht="12.75">
      <c r="F1369" s="172"/>
    </row>
    <row r="1370" ht="12.75">
      <c r="F1370" s="172"/>
    </row>
    <row r="1371" ht="12.75">
      <c r="F1371" s="172"/>
    </row>
    <row r="1372" ht="12.75">
      <c r="F1372" s="172"/>
    </row>
    <row r="1373" ht="12.75">
      <c r="F1373" s="172"/>
    </row>
    <row r="1374" ht="12.75">
      <c r="F1374" s="172"/>
    </row>
    <row r="1375" ht="12.75">
      <c r="F1375" s="172"/>
    </row>
    <row r="1376" ht="12.75">
      <c r="F1376" s="172"/>
    </row>
    <row r="1377" ht="12.75">
      <c r="F1377" s="172"/>
    </row>
    <row r="1378" ht="12.75">
      <c r="F1378" s="172"/>
    </row>
    <row r="1379" ht="12.75">
      <c r="F1379" s="172"/>
    </row>
    <row r="1380" ht="12.75">
      <c r="F1380" s="172"/>
    </row>
    <row r="1381" ht="12.75">
      <c r="F1381" s="172"/>
    </row>
    <row r="1382" ht="12.75">
      <c r="F1382" s="172"/>
    </row>
    <row r="1383" ht="12.75">
      <c r="F1383" s="172"/>
    </row>
    <row r="1384" ht="12.75">
      <c r="F1384" s="172"/>
    </row>
    <row r="1385" ht="12.75">
      <c r="F1385" s="172"/>
    </row>
    <row r="1386" ht="12.75">
      <c r="F1386" s="172"/>
    </row>
    <row r="1387" ht="12.75">
      <c r="F1387" s="172"/>
    </row>
    <row r="1388" ht="12.75">
      <c r="F1388" s="172"/>
    </row>
    <row r="1389" ht="12.75">
      <c r="F1389" s="172"/>
    </row>
    <row r="1390" ht="12.75">
      <c r="F1390" s="172"/>
    </row>
    <row r="1391" ht="12.75">
      <c r="F1391" s="172"/>
    </row>
    <row r="1392" ht="12.75">
      <c r="F1392" s="172"/>
    </row>
    <row r="1393" ht="12.75">
      <c r="F1393" s="172"/>
    </row>
    <row r="1394" ht="12.75">
      <c r="F1394" s="172"/>
    </row>
    <row r="1395" ht="12.75">
      <c r="F1395" s="172"/>
    </row>
    <row r="1396" ht="12.75">
      <c r="F1396" s="172"/>
    </row>
    <row r="1397" ht="12.75">
      <c r="F1397" s="172"/>
    </row>
    <row r="1398" ht="12.75">
      <c r="F1398" s="172"/>
    </row>
    <row r="1399" ht="12.75">
      <c r="F1399" s="172"/>
    </row>
    <row r="1400" ht="12.75">
      <c r="F1400" s="172"/>
    </row>
    <row r="1401" ht="12.75">
      <c r="F1401" s="172"/>
    </row>
    <row r="1402" ht="12.75">
      <c r="F1402" s="172"/>
    </row>
    <row r="1403" ht="12.75">
      <c r="F1403" s="172"/>
    </row>
    <row r="1404" ht="12.75">
      <c r="F1404" s="172"/>
    </row>
    <row r="1405" ht="12.75">
      <c r="F1405" s="172"/>
    </row>
    <row r="1406" ht="12.75">
      <c r="F1406" s="172"/>
    </row>
    <row r="1407" ht="12.75">
      <c r="F1407" s="172"/>
    </row>
    <row r="1408" ht="12.75">
      <c r="F1408" s="172"/>
    </row>
    <row r="1409" ht="12.75">
      <c r="F1409" s="172"/>
    </row>
    <row r="1410" ht="12.75">
      <c r="F1410" s="172"/>
    </row>
    <row r="1411" ht="12.75">
      <c r="F1411" s="172"/>
    </row>
    <row r="1412" ht="12.75">
      <c r="F1412" s="172"/>
    </row>
    <row r="1413" ht="12.75">
      <c r="F1413" s="172"/>
    </row>
    <row r="1414" ht="12.75">
      <c r="F1414" s="172"/>
    </row>
    <row r="1415" ht="12.75">
      <c r="F1415" s="172"/>
    </row>
    <row r="1416" ht="12.75">
      <c r="F1416" s="172"/>
    </row>
    <row r="1417" ht="12.75">
      <c r="F1417" s="172"/>
    </row>
    <row r="1418" ht="12.75">
      <c r="F1418" s="172"/>
    </row>
    <row r="1419" ht="12.75">
      <c r="F1419" s="172"/>
    </row>
    <row r="1420" ht="12.75">
      <c r="F1420" s="172"/>
    </row>
    <row r="1421" ht="12.75">
      <c r="F1421" s="172"/>
    </row>
    <row r="1422" ht="12.75">
      <c r="F1422" s="172"/>
    </row>
    <row r="1423" ht="12.75">
      <c r="F1423" s="172"/>
    </row>
    <row r="1424" ht="12.75">
      <c r="F1424" s="172"/>
    </row>
    <row r="1425" ht="12.75">
      <c r="F1425" s="172"/>
    </row>
    <row r="1426" ht="12.75">
      <c r="F1426" s="172"/>
    </row>
    <row r="1427" ht="12.75">
      <c r="F1427" s="172"/>
    </row>
    <row r="1428" ht="12.75">
      <c r="F1428" s="172"/>
    </row>
    <row r="1429" ht="12.75">
      <c r="F1429" s="172"/>
    </row>
    <row r="1430" ht="12.75">
      <c r="F1430" s="172"/>
    </row>
    <row r="1431" ht="12.75">
      <c r="F1431" s="172"/>
    </row>
    <row r="1432" ht="12.75">
      <c r="F1432" s="172"/>
    </row>
    <row r="1433" ht="12.75">
      <c r="F1433" s="172"/>
    </row>
    <row r="1434" ht="12.75">
      <c r="F1434" s="172"/>
    </row>
    <row r="1435" ht="12.75">
      <c r="F1435" s="172"/>
    </row>
    <row r="1436" ht="12.75">
      <c r="F1436" s="172"/>
    </row>
    <row r="1437" ht="12.75">
      <c r="F1437" s="172"/>
    </row>
    <row r="1438" ht="12.75">
      <c r="F1438" s="172"/>
    </row>
    <row r="1439" ht="12.75">
      <c r="F1439" s="172"/>
    </row>
    <row r="1440" ht="12.75">
      <c r="F1440" s="172"/>
    </row>
    <row r="1441" ht="12.75">
      <c r="F1441" s="172"/>
    </row>
    <row r="1442" ht="12.75">
      <c r="F1442" s="172"/>
    </row>
    <row r="1443" ht="12.75">
      <c r="F1443" s="172"/>
    </row>
    <row r="1444" ht="12.75">
      <c r="F1444" s="172"/>
    </row>
    <row r="1445" ht="12.75">
      <c r="F1445" s="172"/>
    </row>
    <row r="1446" ht="12.75">
      <c r="F1446" s="172"/>
    </row>
    <row r="1447" ht="12.75">
      <c r="F1447" s="172"/>
    </row>
    <row r="1448" ht="12.75">
      <c r="F1448" s="172"/>
    </row>
    <row r="1449" ht="12.75">
      <c r="F1449" s="172"/>
    </row>
    <row r="1450" ht="12.75">
      <c r="F1450" s="172"/>
    </row>
    <row r="1451" ht="12.75">
      <c r="F1451" s="172"/>
    </row>
    <row r="1452" ht="12.75">
      <c r="F1452" s="172"/>
    </row>
    <row r="1453" ht="12.75">
      <c r="F1453" s="172"/>
    </row>
    <row r="1454" ht="12.75">
      <c r="F1454" s="172"/>
    </row>
    <row r="1455" ht="12.75">
      <c r="F1455" s="172"/>
    </row>
    <row r="1456" ht="12.75">
      <c r="F1456" s="172"/>
    </row>
    <row r="1457" ht="12.75">
      <c r="F1457" s="172"/>
    </row>
    <row r="1458" ht="12.75">
      <c r="F1458" s="172"/>
    </row>
    <row r="1459" ht="12.75">
      <c r="F1459" s="172"/>
    </row>
    <row r="1460" ht="12.75">
      <c r="F1460" s="172"/>
    </row>
    <row r="1461" ht="12.75">
      <c r="F1461" s="172"/>
    </row>
    <row r="1462" ht="12.75">
      <c r="F1462" s="172"/>
    </row>
    <row r="1463" ht="12.75">
      <c r="F1463" s="172"/>
    </row>
    <row r="1464" ht="12.75">
      <c r="F1464" s="172"/>
    </row>
    <row r="1465" ht="12.75">
      <c r="F1465" s="172"/>
    </row>
    <row r="1466" ht="12.75">
      <c r="F1466" s="172"/>
    </row>
    <row r="1467" ht="12.75">
      <c r="F1467" s="172"/>
    </row>
    <row r="1468" ht="12.75">
      <c r="F1468" s="172"/>
    </row>
    <row r="1469" ht="12.75">
      <c r="F1469" s="172"/>
    </row>
    <row r="1470" ht="12.75">
      <c r="F1470" s="172"/>
    </row>
    <row r="1471" ht="12.75">
      <c r="F1471" s="172"/>
    </row>
    <row r="1472" ht="12.75">
      <c r="F1472" s="172"/>
    </row>
    <row r="1473" ht="12.75">
      <c r="F1473" s="172"/>
    </row>
    <row r="1474" ht="12.75">
      <c r="F1474" s="172"/>
    </row>
    <row r="1475" ht="12.75">
      <c r="F1475" s="172"/>
    </row>
    <row r="1476" ht="12.75">
      <c r="F1476" s="172"/>
    </row>
    <row r="1477" ht="12.75">
      <c r="F1477" s="172"/>
    </row>
    <row r="1478" ht="12.75">
      <c r="F1478" s="172"/>
    </row>
    <row r="1479" ht="12.75">
      <c r="F1479" s="172"/>
    </row>
    <row r="1480" ht="12.75">
      <c r="F1480" s="172"/>
    </row>
    <row r="1481" ht="12.75">
      <c r="F1481" s="172"/>
    </row>
    <row r="1482" ht="12.75">
      <c r="F1482" s="172"/>
    </row>
    <row r="1483" ht="12.75">
      <c r="F1483" s="172"/>
    </row>
    <row r="1484" ht="12.75">
      <c r="F1484" s="172"/>
    </row>
    <row r="1485" ht="12.75">
      <c r="F1485" s="172"/>
    </row>
    <row r="1486" ht="12.75">
      <c r="F1486" s="172"/>
    </row>
    <row r="1487" ht="12.75">
      <c r="F1487" s="172"/>
    </row>
    <row r="1488" ht="12.75">
      <c r="F1488" s="172"/>
    </row>
    <row r="1489" ht="12.75">
      <c r="F1489" s="172"/>
    </row>
    <row r="1490" ht="12.75">
      <c r="F1490" s="172"/>
    </row>
    <row r="1491" ht="12.75">
      <c r="F1491" s="172"/>
    </row>
    <row r="1492" ht="12.75">
      <c r="F1492" s="172"/>
    </row>
    <row r="1493" ht="12.75">
      <c r="F1493" s="172"/>
    </row>
    <row r="1494" ht="12.75">
      <c r="F1494" s="172"/>
    </row>
    <row r="1495" ht="12.75">
      <c r="F1495" s="172"/>
    </row>
    <row r="1496" ht="12.75">
      <c r="F1496" s="172"/>
    </row>
    <row r="1497" ht="12.75">
      <c r="F1497" s="172"/>
    </row>
    <row r="1498" ht="12.75">
      <c r="F1498" s="172"/>
    </row>
    <row r="1499" ht="12.75">
      <c r="F1499" s="172"/>
    </row>
    <row r="1500" ht="12.75">
      <c r="F1500" s="172"/>
    </row>
    <row r="1501" ht="12.75">
      <c r="F1501" s="172"/>
    </row>
    <row r="1502" ht="12.75">
      <c r="F1502" s="172"/>
    </row>
    <row r="1503" ht="12.75">
      <c r="F1503" s="172"/>
    </row>
    <row r="1504" ht="12.75">
      <c r="F1504" s="172"/>
    </row>
    <row r="1505" ht="12.75">
      <c r="F1505" s="172"/>
    </row>
    <row r="1506" ht="12.75">
      <c r="F1506" s="172"/>
    </row>
    <row r="1507" ht="12.75">
      <c r="F1507" s="172"/>
    </row>
    <row r="1508" ht="12.75">
      <c r="F1508" s="172"/>
    </row>
    <row r="1509" ht="12.75">
      <c r="F1509" s="172"/>
    </row>
    <row r="1510" ht="12.75">
      <c r="F1510" s="172"/>
    </row>
    <row r="1511" ht="12.75">
      <c r="F1511" s="172"/>
    </row>
    <row r="1512" ht="12.75">
      <c r="F1512" s="172"/>
    </row>
    <row r="1513" ht="12.75">
      <c r="F1513" s="172"/>
    </row>
    <row r="1514" ht="12.75">
      <c r="F1514" s="172"/>
    </row>
    <row r="1515" ht="12.75">
      <c r="F1515" s="172"/>
    </row>
    <row r="1516" ht="12.75">
      <c r="F1516" s="172"/>
    </row>
    <row r="1517" ht="12.75">
      <c r="F1517" s="172"/>
    </row>
    <row r="1518" ht="12.75">
      <c r="F1518" s="172"/>
    </row>
    <row r="1519" ht="12.75">
      <c r="F1519" s="172"/>
    </row>
    <row r="1520" ht="12.75">
      <c r="F1520" s="172"/>
    </row>
    <row r="1521" ht="12.75">
      <c r="F1521" s="172"/>
    </row>
    <row r="1522" ht="12.75">
      <c r="F1522" s="172"/>
    </row>
    <row r="1523" ht="12.75">
      <c r="F1523" s="172"/>
    </row>
    <row r="1524" ht="12.75">
      <c r="F1524" s="172"/>
    </row>
    <row r="1525" ht="12.75">
      <c r="F1525" s="172"/>
    </row>
    <row r="1526" ht="12.75">
      <c r="F1526" s="172"/>
    </row>
    <row r="1527" ht="12.75">
      <c r="F1527" s="172"/>
    </row>
    <row r="1528" ht="12.75">
      <c r="F1528" s="172"/>
    </row>
    <row r="1529" ht="12.75">
      <c r="F1529" s="172"/>
    </row>
    <row r="1530" ht="12.75">
      <c r="F1530" s="172"/>
    </row>
    <row r="1531" ht="12.75">
      <c r="F1531" s="172"/>
    </row>
    <row r="1532" ht="12.75">
      <c r="F1532" s="172"/>
    </row>
    <row r="1533" ht="12.75">
      <c r="F1533" s="172"/>
    </row>
    <row r="1534" ht="12.75">
      <c r="F1534" s="172"/>
    </row>
    <row r="1535" ht="12.75">
      <c r="F1535" s="172"/>
    </row>
    <row r="1536" ht="12.75">
      <c r="F1536" s="172"/>
    </row>
    <row r="1537" ht="12.75">
      <c r="F1537" s="172"/>
    </row>
    <row r="1538" ht="12.75">
      <c r="F1538" s="172"/>
    </row>
    <row r="1539" ht="12.75">
      <c r="F1539" s="172"/>
    </row>
    <row r="1540" ht="12.75">
      <c r="F1540" s="172"/>
    </row>
    <row r="1541" ht="12.75">
      <c r="F1541" s="172"/>
    </row>
    <row r="1542" ht="12.75">
      <c r="F1542" s="172"/>
    </row>
    <row r="1543" ht="12.75">
      <c r="F1543" s="172"/>
    </row>
    <row r="1544" ht="12.75">
      <c r="F1544" s="172"/>
    </row>
    <row r="1545" ht="12.75">
      <c r="F1545" s="172"/>
    </row>
    <row r="1546" ht="12.75">
      <c r="F1546" s="172"/>
    </row>
    <row r="1547" ht="12.75">
      <c r="F1547" s="172"/>
    </row>
    <row r="1548" ht="12.75">
      <c r="F1548" s="172"/>
    </row>
    <row r="1549" ht="12.75">
      <c r="F1549" s="172"/>
    </row>
    <row r="1550" ht="12.75">
      <c r="F1550" s="172"/>
    </row>
    <row r="1551" ht="12.75">
      <c r="F1551" s="172"/>
    </row>
    <row r="1552" ht="12.75">
      <c r="F1552" s="172"/>
    </row>
    <row r="1553" ht="12.75">
      <c r="F1553" s="172"/>
    </row>
    <row r="1554" ht="12.75">
      <c r="F1554" s="172"/>
    </row>
    <row r="1555" ht="12.75">
      <c r="F1555" s="172"/>
    </row>
    <row r="1556" ht="12.75">
      <c r="F1556" s="172"/>
    </row>
    <row r="1557" ht="12.75">
      <c r="F1557" s="172"/>
    </row>
    <row r="1558" ht="12.75">
      <c r="F1558" s="172"/>
    </row>
    <row r="1559" ht="12.75">
      <c r="F1559" s="172"/>
    </row>
    <row r="1560" ht="12.75">
      <c r="F1560" s="172"/>
    </row>
    <row r="1561" ht="12.75">
      <c r="F1561" s="172"/>
    </row>
    <row r="1562" ht="12.75">
      <c r="F1562" s="172"/>
    </row>
    <row r="1563" ht="12.75">
      <c r="F1563" s="172"/>
    </row>
    <row r="1564" ht="12.75">
      <c r="F1564" s="172"/>
    </row>
    <row r="1565" ht="12.75">
      <c r="F1565" s="172"/>
    </row>
    <row r="1566" ht="12.75">
      <c r="F1566" s="172"/>
    </row>
    <row r="1567" ht="12.75">
      <c r="F1567" s="172"/>
    </row>
    <row r="1568" ht="12.75">
      <c r="F1568" s="172"/>
    </row>
    <row r="1569" ht="12.75">
      <c r="F1569" s="172"/>
    </row>
    <row r="1570" ht="12.75">
      <c r="F1570" s="172"/>
    </row>
    <row r="1571" ht="12.75">
      <c r="F1571" s="172"/>
    </row>
    <row r="1572" ht="12.75">
      <c r="F1572" s="172"/>
    </row>
    <row r="1573" ht="12.75">
      <c r="F1573" s="172"/>
    </row>
    <row r="1574" ht="12.75">
      <c r="F1574" s="172"/>
    </row>
    <row r="1575" ht="12.75">
      <c r="F1575" s="172"/>
    </row>
    <row r="1576" ht="12.75">
      <c r="F1576" s="172"/>
    </row>
    <row r="1577" ht="12.75">
      <c r="F1577" s="172"/>
    </row>
    <row r="1578" ht="12.75">
      <c r="F1578" s="172"/>
    </row>
    <row r="1579" ht="12.75">
      <c r="F1579" s="172"/>
    </row>
    <row r="1580" ht="12.75">
      <c r="F1580" s="172"/>
    </row>
    <row r="1581" ht="12.75">
      <c r="F1581" s="172"/>
    </row>
    <row r="1582" ht="12.75">
      <c r="F1582" s="172"/>
    </row>
    <row r="1583" ht="12.75">
      <c r="F1583" s="172"/>
    </row>
    <row r="1584" ht="12.75">
      <c r="F1584" s="172"/>
    </row>
    <row r="1585" ht="12.75">
      <c r="F1585" s="172"/>
    </row>
    <row r="1586" ht="12.75">
      <c r="F1586" s="172"/>
    </row>
    <row r="1587" ht="12.75">
      <c r="F1587" s="172"/>
    </row>
    <row r="1588" ht="12.75">
      <c r="F1588" s="172"/>
    </row>
    <row r="1589" ht="12.75">
      <c r="F1589" s="172"/>
    </row>
    <row r="1590" ht="12.75">
      <c r="F1590" s="172"/>
    </row>
    <row r="1591" ht="12.75">
      <c r="F1591" s="172"/>
    </row>
    <row r="1592" ht="12.75">
      <c r="F1592" s="172"/>
    </row>
    <row r="1593" ht="12.75">
      <c r="F1593" s="172"/>
    </row>
    <row r="1594" ht="12.75">
      <c r="F1594" s="172"/>
    </row>
    <row r="1595" ht="12.75">
      <c r="F1595" s="172"/>
    </row>
    <row r="1596" ht="12.75">
      <c r="F1596" s="172"/>
    </row>
    <row r="1597" ht="12.75">
      <c r="F1597" s="172"/>
    </row>
    <row r="1598" ht="12.75">
      <c r="F1598" s="172"/>
    </row>
    <row r="1599" ht="12.75">
      <c r="F1599" s="172"/>
    </row>
    <row r="1600" ht="12.75">
      <c r="F1600" s="172"/>
    </row>
    <row r="1601" ht="12.75">
      <c r="F1601" s="172"/>
    </row>
    <row r="1602" ht="12.75">
      <c r="F1602" s="172"/>
    </row>
    <row r="1603" ht="12.75">
      <c r="F1603" s="172"/>
    </row>
    <row r="1604" ht="12.75">
      <c r="F1604" s="172"/>
    </row>
    <row r="1605" ht="12.75">
      <c r="F1605" s="172"/>
    </row>
    <row r="1606" ht="12.75">
      <c r="F1606" s="172"/>
    </row>
    <row r="1607" ht="12.75">
      <c r="F1607" s="172"/>
    </row>
    <row r="1608" ht="12.75">
      <c r="F1608" s="172"/>
    </row>
    <row r="1609" ht="12.75">
      <c r="F1609" s="172"/>
    </row>
    <row r="1610" ht="12.75">
      <c r="F1610" s="172"/>
    </row>
    <row r="1611" ht="12.75">
      <c r="F1611" s="172"/>
    </row>
    <row r="1612" ht="12.75">
      <c r="F1612" s="172"/>
    </row>
    <row r="1613" ht="12.75">
      <c r="F1613" s="172"/>
    </row>
    <row r="1614" ht="12.75">
      <c r="F1614" s="172"/>
    </row>
    <row r="1615" ht="12.75">
      <c r="F1615" s="172"/>
    </row>
    <row r="1616" ht="12.75">
      <c r="F1616" s="172"/>
    </row>
    <row r="1617" ht="12.75">
      <c r="F1617" s="172"/>
    </row>
    <row r="1618" ht="12.75">
      <c r="F1618" s="172"/>
    </row>
    <row r="1619" ht="12.75">
      <c r="F1619" s="172"/>
    </row>
    <row r="1620" ht="12.75">
      <c r="F1620" s="172"/>
    </row>
    <row r="1621" ht="12.75">
      <c r="F1621" s="172"/>
    </row>
    <row r="1622" ht="12.75">
      <c r="F1622" s="172"/>
    </row>
    <row r="1623" ht="12.75">
      <c r="F1623" s="172"/>
    </row>
    <row r="1624" ht="12.75">
      <c r="F1624" s="172"/>
    </row>
    <row r="1625" ht="12.75">
      <c r="F1625" s="172"/>
    </row>
    <row r="1626" ht="12.75">
      <c r="F1626" s="172"/>
    </row>
    <row r="1627" ht="12.75">
      <c r="F1627" s="172"/>
    </row>
    <row r="1628" ht="12.75">
      <c r="F1628" s="172"/>
    </row>
    <row r="1629" ht="12.75">
      <c r="F1629" s="172"/>
    </row>
    <row r="1630" ht="12.75">
      <c r="F1630" s="172"/>
    </row>
    <row r="1631" ht="12.75">
      <c r="F1631" s="172"/>
    </row>
    <row r="1632" ht="12.75">
      <c r="F1632" s="172"/>
    </row>
    <row r="1633" ht="12.75">
      <c r="F1633" s="172"/>
    </row>
    <row r="1634" ht="12.75">
      <c r="F1634" s="172"/>
    </row>
    <row r="1635" ht="12.75">
      <c r="F1635" s="172"/>
    </row>
    <row r="1636" ht="12.75">
      <c r="F1636" s="172"/>
    </row>
    <row r="1637" ht="12.75">
      <c r="F1637" s="172"/>
    </row>
    <row r="1638" ht="12.75">
      <c r="F1638" s="172"/>
    </row>
    <row r="1639" ht="12.75">
      <c r="F1639" s="172"/>
    </row>
    <row r="1640" ht="12.75">
      <c r="F1640" s="172"/>
    </row>
    <row r="1641" ht="12.75">
      <c r="F1641" s="172"/>
    </row>
    <row r="1642" ht="12.75">
      <c r="F1642" s="172"/>
    </row>
    <row r="1643" ht="12.75">
      <c r="F1643" s="172"/>
    </row>
    <row r="1644" ht="12.75">
      <c r="F1644" s="172"/>
    </row>
    <row r="1645" ht="12.75">
      <c r="F1645" s="172"/>
    </row>
    <row r="1646" ht="12.75">
      <c r="F1646" s="172"/>
    </row>
    <row r="1647" ht="12.75">
      <c r="F1647" s="172"/>
    </row>
    <row r="1648" ht="12.75">
      <c r="F1648" s="172"/>
    </row>
    <row r="1649" ht="12.75">
      <c r="F1649" s="172"/>
    </row>
    <row r="1650" ht="12.75">
      <c r="F1650" s="172"/>
    </row>
    <row r="1651" ht="12.75">
      <c r="F1651" s="172"/>
    </row>
    <row r="1652" ht="12.75">
      <c r="F1652" s="172"/>
    </row>
    <row r="1653" ht="12.75">
      <c r="F1653" s="172"/>
    </row>
    <row r="1654" ht="12.75">
      <c r="F1654" s="172"/>
    </row>
    <row r="1655" ht="12.75">
      <c r="F1655" s="172"/>
    </row>
    <row r="1656" ht="12.75">
      <c r="F1656" s="172"/>
    </row>
    <row r="1657" ht="12.75">
      <c r="F1657" s="172"/>
    </row>
    <row r="1658" ht="12.75">
      <c r="F1658" s="172"/>
    </row>
    <row r="1659" ht="12.75">
      <c r="F1659" s="172"/>
    </row>
    <row r="1660" ht="12.75">
      <c r="F1660" s="172"/>
    </row>
    <row r="1661" ht="12.75">
      <c r="F1661" s="172"/>
    </row>
    <row r="1662" ht="12.75">
      <c r="F1662" s="172"/>
    </row>
    <row r="1663" ht="12.75">
      <c r="F1663" s="172"/>
    </row>
    <row r="1664" ht="12.75">
      <c r="F1664" s="172"/>
    </row>
    <row r="1665" ht="12.75">
      <c r="F1665" s="172"/>
    </row>
    <row r="1666" ht="12.75">
      <c r="F1666" s="172"/>
    </row>
    <row r="1667" ht="12.75">
      <c r="F1667" s="172"/>
    </row>
    <row r="1668" ht="12.75">
      <c r="F1668" s="172"/>
    </row>
    <row r="1669" ht="12.75">
      <c r="F1669" s="172"/>
    </row>
    <row r="1670" ht="12.75">
      <c r="F1670" s="172"/>
    </row>
    <row r="1671" ht="12.75">
      <c r="F1671" s="172"/>
    </row>
    <row r="1672" ht="12.75">
      <c r="F1672" s="172"/>
    </row>
    <row r="1673" ht="12.75">
      <c r="F1673" s="172"/>
    </row>
    <row r="1674" ht="12.75">
      <c r="F1674" s="172"/>
    </row>
    <row r="1675" ht="12.75">
      <c r="F1675" s="172"/>
    </row>
    <row r="1676" ht="12.75">
      <c r="F1676" s="172"/>
    </row>
    <row r="1677" ht="12.75">
      <c r="F1677" s="172"/>
    </row>
    <row r="1678" ht="12.75">
      <c r="F1678" s="172"/>
    </row>
    <row r="1679" ht="12.75">
      <c r="F1679" s="172"/>
    </row>
    <row r="1680" ht="12.75">
      <c r="F1680" s="172"/>
    </row>
    <row r="1681" ht="12.75">
      <c r="F1681" s="172"/>
    </row>
    <row r="1682" ht="12.75">
      <c r="F1682" s="172"/>
    </row>
    <row r="1683" ht="12.75">
      <c r="F1683" s="172"/>
    </row>
    <row r="1684" ht="12.75">
      <c r="F1684" s="172"/>
    </row>
    <row r="1685" ht="12.75">
      <c r="F1685" s="172"/>
    </row>
    <row r="1686" ht="12.75">
      <c r="F1686" s="172"/>
    </row>
    <row r="1687" ht="12.75">
      <c r="F1687" s="172"/>
    </row>
    <row r="1688" ht="12.75">
      <c r="F1688" s="172"/>
    </row>
    <row r="1689" ht="12.75">
      <c r="F1689" s="172"/>
    </row>
    <row r="1690" ht="12.75">
      <c r="F1690" s="172"/>
    </row>
    <row r="1691" ht="12.75">
      <c r="F1691" s="172"/>
    </row>
    <row r="1692" ht="12.75">
      <c r="F1692" s="172"/>
    </row>
    <row r="1693" ht="12.75">
      <c r="F1693" s="172"/>
    </row>
    <row r="1694" ht="12.75">
      <c r="F1694" s="172"/>
    </row>
    <row r="1695" ht="12.75">
      <c r="F1695" s="172"/>
    </row>
    <row r="1696" ht="12.75">
      <c r="F1696" s="172"/>
    </row>
    <row r="1697" ht="12.75">
      <c r="F1697" s="172"/>
    </row>
    <row r="1698" ht="12.75">
      <c r="F1698" s="172"/>
    </row>
    <row r="1699" ht="12.75">
      <c r="F1699" s="172"/>
    </row>
    <row r="1700" ht="12.75">
      <c r="F1700" s="172"/>
    </row>
    <row r="1701" ht="12.75">
      <c r="F1701" s="172"/>
    </row>
    <row r="1702" ht="12.75">
      <c r="F1702" s="172"/>
    </row>
    <row r="1703" ht="12.75">
      <c r="F1703" s="172"/>
    </row>
    <row r="1704" ht="12.75">
      <c r="F1704" s="172"/>
    </row>
    <row r="1705" ht="12.75">
      <c r="F1705" s="172"/>
    </row>
    <row r="1706" ht="12.75">
      <c r="F1706" s="172"/>
    </row>
    <row r="1707" ht="12.75">
      <c r="F1707" s="172"/>
    </row>
    <row r="1708" ht="12.75">
      <c r="F1708" s="172"/>
    </row>
    <row r="1709" ht="12.75">
      <c r="F1709" s="172"/>
    </row>
    <row r="1710" ht="12.75">
      <c r="F1710" s="172"/>
    </row>
    <row r="1711" ht="12.75">
      <c r="F1711" s="172"/>
    </row>
    <row r="1712" ht="12.75">
      <c r="F1712" s="172"/>
    </row>
    <row r="1713" ht="12.75">
      <c r="F1713" s="172"/>
    </row>
    <row r="1714" ht="12.75">
      <c r="F1714" s="172"/>
    </row>
    <row r="1715" ht="12.75">
      <c r="F1715" s="172"/>
    </row>
    <row r="1716" ht="12.75">
      <c r="F1716" s="172"/>
    </row>
    <row r="1717" ht="12.75">
      <c r="F1717" s="172"/>
    </row>
    <row r="1718" ht="12.75">
      <c r="F1718" s="172"/>
    </row>
    <row r="1719" ht="12.75">
      <c r="F1719" s="172"/>
    </row>
    <row r="1720" ht="12.75">
      <c r="F1720" s="172"/>
    </row>
    <row r="1721" ht="12.75">
      <c r="F1721" s="172"/>
    </row>
    <row r="1722" ht="12.75">
      <c r="F1722" s="172"/>
    </row>
    <row r="1723" ht="12.75">
      <c r="F1723" s="172"/>
    </row>
    <row r="1724" ht="12.75">
      <c r="F1724" s="172"/>
    </row>
    <row r="1725" ht="12.75">
      <c r="F1725" s="172"/>
    </row>
    <row r="1726" ht="12.75">
      <c r="F1726" s="172"/>
    </row>
    <row r="1727" ht="12.75">
      <c r="F1727" s="172"/>
    </row>
    <row r="1728" ht="12.75">
      <c r="F1728" s="172"/>
    </row>
    <row r="1729" ht="12.75">
      <c r="F1729" s="172"/>
    </row>
    <row r="1730" ht="12.75">
      <c r="F1730" s="172"/>
    </row>
    <row r="1731" ht="12.75">
      <c r="F1731" s="172"/>
    </row>
    <row r="1732" ht="12.75">
      <c r="F1732" s="172"/>
    </row>
    <row r="1733" ht="12.75">
      <c r="F1733" s="172"/>
    </row>
    <row r="1734" ht="12.75">
      <c r="F1734" s="172"/>
    </row>
    <row r="1735" ht="12.75">
      <c r="F1735" s="172"/>
    </row>
    <row r="1736" ht="12.75">
      <c r="F1736" s="172"/>
    </row>
    <row r="1737" ht="12.75">
      <c r="F1737" s="172"/>
    </row>
    <row r="1738" ht="12.75">
      <c r="F1738" s="172"/>
    </row>
    <row r="1739" ht="12.75">
      <c r="F1739" s="172"/>
    </row>
    <row r="1740" ht="12.75">
      <c r="F1740" s="172"/>
    </row>
    <row r="1741" ht="12.75">
      <c r="F1741" s="172"/>
    </row>
    <row r="1742" ht="12.75">
      <c r="F1742" s="172"/>
    </row>
    <row r="1743" ht="12.75">
      <c r="F1743" s="172"/>
    </row>
    <row r="1744" ht="12.75">
      <c r="F1744" s="172"/>
    </row>
    <row r="1745" ht="12.75">
      <c r="F1745" s="172"/>
    </row>
    <row r="1746" ht="12.75">
      <c r="F1746" s="172"/>
    </row>
    <row r="1747" ht="12.75">
      <c r="F1747" s="172"/>
    </row>
    <row r="1748" ht="12.75">
      <c r="F1748" s="172"/>
    </row>
    <row r="1749" ht="12.75">
      <c r="F1749" s="172"/>
    </row>
    <row r="1750" ht="12.75">
      <c r="F1750" s="172"/>
    </row>
    <row r="1751" ht="12.75">
      <c r="F1751" s="172"/>
    </row>
    <row r="1752" ht="12.75">
      <c r="F1752" s="172"/>
    </row>
    <row r="1753" ht="12.75">
      <c r="F1753" s="172"/>
    </row>
    <row r="1754" ht="12.75">
      <c r="F1754" s="172"/>
    </row>
    <row r="1755" ht="12.75">
      <c r="F1755" s="172"/>
    </row>
    <row r="1756" ht="12.75">
      <c r="F1756" s="172"/>
    </row>
    <row r="1757" ht="12.75">
      <c r="F1757" s="172"/>
    </row>
    <row r="1758" ht="12.75">
      <c r="F1758" s="172"/>
    </row>
    <row r="1759" ht="12.75">
      <c r="F1759" s="172"/>
    </row>
    <row r="1760" ht="12.75">
      <c r="F1760" s="172"/>
    </row>
    <row r="1761" ht="12.75">
      <c r="F1761" s="172"/>
    </row>
    <row r="1762" ht="12.75">
      <c r="F1762" s="172"/>
    </row>
    <row r="1763" ht="12.75">
      <c r="F1763" s="172"/>
    </row>
    <row r="1764" ht="12.75">
      <c r="F1764" s="172"/>
    </row>
    <row r="1765" ht="12.75">
      <c r="F1765" s="172"/>
    </row>
    <row r="1766" ht="12.75">
      <c r="F1766" s="172"/>
    </row>
    <row r="1767" ht="12.75">
      <c r="F1767" s="172"/>
    </row>
    <row r="1768" ht="12.75">
      <c r="F1768" s="172"/>
    </row>
    <row r="1769" ht="12.75">
      <c r="F1769" s="172"/>
    </row>
    <row r="1770" ht="12.75">
      <c r="F1770" s="172"/>
    </row>
    <row r="1771" ht="12.75">
      <c r="F1771" s="172"/>
    </row>
    <row r="1772" ht="12.75">
      <c r="F1772" s="172"/>
    </row>
    <row r="1773" ht="12.75">
      <c r="F1773" s="172"/>
    </row>
    <row r="1774" ht="12.75">
      <c r="F1774" s="172"/>
    </row>
    <row r="1775" ht="12.75">
      <c r="F1775" s="172"/>
    </row>
    <row r="1776" ht="12.75">
      <c r="F1776" s="172"/>
    </row>
    <row r="1777" ht="12.75">
      <c r="F1777" s="172"/>
    </row>
    <row r="1778" ht="12.75">
      <c r="F1778" s="172"/>
    </row>
    <row r="1779" ht="12.75">
      <c r="F1779" s="172"/>
    </row>
    <row r="1780" ht="12.75">
      <c r="F1780" s="172"/>
    </row>
    <row r="1781" ht="12.75">
      <c r="F1781" s="172"/>
    </row>
    <row r="1782" ht="12.75">
      <c r="F1782" s="172"/>
    </row>
    <row r="1783" ht="12.75">
      <c r="F1783" s="172"/>
    </row>
    <row r="1784" ht="12.75">
      <c r="F1784" s="172"/>
    </row>
    <row r="1785" ht="12.75">
      <c r="F1785" s="172"/>
    </row>
    <row r="1786" ht="12.75">
      <c r="F1786" s="172"/>
    </row>
    <row r="1787" ht="12.75">
      <c r="F1787" s="172"/>
    </row>
    <row r="1788" ht="12.75">
      <c r="F1788" s="172"/>
    </row>
    <row r="1789" ht="12.75">
      <c r="F1789" s="172"/>
    </row>
    <row r="1790" ht="12.75">
      <c r="F1790" s="172"/>
    </row>
    <row r="1791" ht="12.75">
      <c r="F1791" s="172"/>
    </row>
    <row r="1792" ht="12.75">
      <c r="F1792" s="172"/>
    </row>
    <row r="1793" ht="12.75">
      <c r="F1793" s="172"/>
    </row>
    <row r="1794" ht="12.75">
      <c r="F1794" s="172"/>
    </row>
    <row r="1795" ht="12.75">
      <c r="F1795" s="172"/>
    </row>
    <row r="1796" ht="12.75">
      <c r="F1796" s="172"/>
    </row>
    <row r="1797" ht="12.75">
      <c r="F1797" s="172"/>
    </row>
    <row r="1798" ht="12.75">
      <c r="F1798" s="172"/>
    </row>
    <row r="1799" ht="12.75">
      <c r="F1799" s="172"/>
    </row>
    <row r="1800" ht="12.75">
      <c r="F1800" s="172"/>
    </row>
    <row r="1801" ht="12.75">
      <c r="F1801" s="172"/>
    </row>
    <row r="1802" ht="12.75">
      <c r="F1802" s="172"/>
    </row>
    <row r="1803" ht="12.75">
      <c r="F1803" s="172"/>
    </row>
    <row r="1804" ht="12.75">
      <c r="F1804" s="172"/>
    </row>
    <row r="1805" ht="12.75">
      <c r="F1805" s="172"/>
    </row>
    <row r="1806" ht="12.75">
      <c r="F1806" s="172"/>
    </row>
    <row r="1807" ht="12.75">
      <c r="F1807" s="172"/>
    </row>
    <row r="1808" ht="12.75">
      <c r="F1808" s="172"/>
    </row>
    <row r="1809" ht="12.75">
      <c r="F1809" s="172"/>
    </row>
    <row r="1810" ht="12.75">
      <c r="F1810" s="172"/>
    </row>
    <row r="1811" ht="12.75">
      <c r="F1811" s="172"/>
    </row>
    <row r="1812" ht="12.75">
      <c r="F1812" s="172"/>
    </row>
    <row r="1813" ht="12.75">
      <c r="F1813" s="172"/>
    </row>
    <row r="1814" ht="12.75">
      <c r="F1814" s="172"/>
    </row>
    <row r="1815" ht="12.75">
      <c r="F1815" s="172"/>
    </row>
    <row r="1816" ht="12.75">
      <c r="F1816" s="172"/>
    </row>
    <row r="1817" ht="12.75">
      <c r="F1817" s="172"/>
    </row>
    <row r="1818" ht="12.75">
      <c r="F1818" s="172"/>
    </row>
    <row r="1819" ht="12.75">
      <c r="F1819" s="172"/>
    </row>
    <row r="1820" ht="12.75">
      <c r="F1820" s="172"/>
    </row>
    <row r="1821" ht="12.75">
      <c r="F1821" s="172"/>
    </row>
    <row r="1822" ht="12.75">
      <c r="F1822" s="172"/>
    </row>
    <row r="1823" ht="12.75">
      <c r="F1823" s="172"/>
    </row>
    <row r="1824" ht="12.75">
      <c r="F1824" s="172"/>
    </row>
    <row r="1825" ht="12.75">
      <c r="F1825" s="172"/>
    </row>
    <row r="1826" ht="12.75">
      <c r="F1826" s="172"/>
    </row>
    <row r="1827" ht="12.75">
      <c r="F1827" s="172"/>
    </row>
    <row r="1828" ht="12.75">
      <c r="F1828" s="172"/>
    </row>
    <row r="1829" ht="12.75">
      <c r="F1829" s="172"/>
    </row>
    <row r="1830" ht="12.75">
      <c r="F1830" s="172"/>
    </row>
    <row r="1831" ht="12.75">
      <c r="F1831" s="172"/>
    </row>
    <row r="1832" ht="12.75">
      <c r="F1832" s="172"/>
    </row>
    <row r="1833" ht="12.75">
      <c r="F1833" s="172"/>
    </row>
    <row r="1834" ht="12.75">
      <c r="F1834" s="172"/>
    </row>
    <row r="1835" ht="12.75">
      <c r="F1835" s="172"/>
    </row>
    <row r="1836" ht="12.75">
      <c r="F1836" s="172"/>
    </row>
    <row r="1837" ht="12.75">
      <c r="F1837" s="172"/>
    </row>
    <row r="1838" ht="12.75">
      <c r="F1838" s="172"/>
    </row>
    <row r="1839" ht="12.75">
      <c r="F1839" s="172"/>
    </row>
    <row r="1840" ht="12.75">
      <c r="F1840" s="172"/>
    </row>
    <row r="1841" ht="12.75">
      <c r="F1841" s="172"/>
    </row>
    <row r="1842" ht="12.75">
      <c r="F1842" s="172"/>
    </row>
    <row r="1843" ht="12.75">
      <c r="F1843" s="172"/>
    </row>
    <row r="1844" ht="12.75">
      <c r="F1844" s="172"/>
    </row>
    <row r="1845" ht="12.75">
      <c r="F1845" s="172"/>
    </row>
    <row r="1846" ht="12.75">
      <c r="F1846" s="172"/>
    </row>
    <row r="1847" ht="12.75">
      <c r="F1847" s="172"/>
    </row>
    <row r="1848" ht="12.75">
      <c r="F1848" s="172"/>
    </row>
    <row r="1849" ht="12.75">
      <c r="F1849" s="172"/>
    </row>
    <row r="1850" ht="12.75">
      <c r="F1850" s="172"/>
    </row>
    <row r="1851" ht="12.75">
      <c r="F1851" s="172"/>
    </row>
    <row r="1852" ht="12.75">
      <c r="F1852" s="172"/>
    </row>
    <row r="1853" ht="12.75">
      <c r="F1853" s="172"/>
    </row>
    <row r="1854" ht="12.75">
      <c r="F1854" s="172"/>
    </row>
    <row r="1855" ht="12.75">
      <c r="F1855" s="172"/>
    </row>
    <row r="1856" ht="12.75">
      <c r="F1856" s="172"/>
    </row>
    <row r="1857" ht="12.75">
      <c r="F1857" s="172"/>
    </row>
    <row r="1858" ht="12.75">
      <c r="F1858" s="172"/>
    </row>
    <row r="1859" ht="12.75">
      <c r="F1859" s="172"/>
    </row>
    <row r="1860" ht="12.75">
      <c r="F1860" s="172"/>
    </row>
    <row r="1861" ht="12.75">
      <c r="F1861" s="172"/>
    </row>
    <row r="1862" ht="12.75">
      <c r="F1862" s="172"/>
    </row>
    <row r="1863" ht="12.75">
      <c r="F1863" s="172"/>
    </row>
    <row r="1864" ht="12.75">
      <c r="F1864" s="172"/>
    </row>
    <row r="1865" ht="12.75">
      <c r="F1865" s="172"/>
    </row>
    <row r="1866" ht="12.75">
      <c r="F1866" s="172"/>
    </row>
    <row r="1867" ht="12.75">
      <c r="F1867" s="172"/>
    </row>
    <row r="1868" ht="12.75">
      <c r="F1868" s="172"/>
    </row>
    <row r="1869" ht="12.75">
      <c r="F1869" s="172"/>
    </row>
    <row r="1870" ht="12.75">
      <c r="F1870" s="172"/>
    </row>
    <row r="1871" ht="12.75">
      <c r="F1871" s="172"/>
    </row>
    <row r="1872" ht="12.75">
      <c r="F1872" s="172"/>
    </row>
    <row r="1873" ht="12.75">
      <c r="F1873" s="172"/>
    </row>
    <row r="1874" ht="12.75">
      <c r="F1874" s="172"/>
    </row>
    <row r="1875" ht="12.75">
      <c r="F1875" s="172"/>
    </row>
    <row r="1876" ht="12.75">
      <c r="F1876" s="172"/>
    </row>
    <row r="1877" ht="12.75">
      <c r="F1877" s="172"/>
    </row>
    <row r="1878" ht="12.75">
      <c r="F1878" s="172"/>
    </row>
    <row r="1879" ht="12.75">
      <c r="F1879" s="172"/>
    </row>
    <row r="1880" ht="12.75">
      <c r="F1880" s="172"/>
    </row>
    <row r="1881" ht="12.75">
      <c r="F1881" s="172"/>
    </row>
    <row r="1882" ht="12.75">
      <c r="F1882" s="172"/>
    </row>
    <row r="1883" ht="12.75">
      <c r="F1883" s="172"/>
    </row>
    <row r="1884" ht="12.75">
      <c r="F1884" s="172"/>
    </row>
    <row r="1885" ht="12.75">
      <c r="F1885" s="172"/>
    </row>
    <row r="1886" ht="12.75">
      <c r="F1886" s="172"/>
    </row>
    <row r="1887" ht="12.75">
      <c r="F1887" s="172"/>
    </row>
    <row r="1888" ht="12.75">
      <c r="F1888" s="172"/>
    </row>
    <row r="1889" ht="12.75">
      <c r="F1889" s="172"/>
    </row>
    <row r="1890" ht="12.75">
      <c r="F1890" s="172"/>
    </row>
    <row r="1891" ht="12.75">
      <c r="F1891" s="172"/>
    </row>
    <row r="1892" ht="12.75">
      <c r="F1892" s="172"/>
    </row>
    <row r="1893" ht="12.75">
      <c r="F1893" s="172"/>
    </row>
    <row r="1894" ht="12.75">
      <c r="F1894" s="172"/>
    </row>
    <row r="1895" ht="12.75">
      <c r="F1895" s="172"/>
    </row>
    <row r="1896" ht="12.75">
      <c r="F1896" s="172"/>
    </row>
    <row r="1897" ht="12.75">
      <c r="F1897" s="172"/>
    </row>
    <row r="1898" ht="12.75">
      <c r="F1898" s="172"/>
    </row>
    <row r="1899" ht="12.75">
      <c r="F1899" s="172"/>
    </row>
    <row r="1900" ht="12.75">
      <c r="F1900" s="172"/>
    </row>
    <row r="1901" ht="12.75">
      <c r="F1901" s="172"/>
    </row>
    <row r="1902" ht="12.75">
      <c r="F1902" s="172"/>
    </row>
    <row r="1903" ht="12.75">
      <c r="F1903" s="172"/>
    </row>
    <row r="1904" ht="12.75">
      <c r="F1904" s="172"/>
    </row>
    <row r="1905" ht="12.75">
      <c r="F1905" s="172"/>
    </row>
    <row r="1906" ht="12.75">
      <c r="F1906" s="172"/>
    </row>
    <row r="1907" ht="12.75">
      <c r="F1907" s="172"/>
    </row>
    <row r="1908" ht="12.75">
      <c r="F1908" s="172"/>
    </row>
    <row r="1909" ht="12.75">
      <c r="F1909" s="172"/>
    </row>
    <row r="1910" ht="12.75">
      <c r="F1910" s="172"/>
    </row>
    <row r="1911" ht="12.75">
      <c r="F1911" s="172"/>
    </row>
    <row r="1912" ht="12.75">
      <c r="F1912" s="172"/>
    </row>
    <row r="1913" ht="12.75">
      <c r="F1913" s="172"/>
    </row>
    <row r="1914" ht="12.75">
      <c r="F1914" s="172"/>
    </row>
    <row r="1915" ht="12.75">
      <c r="F1915" s="172"/>
    </row>
    <row r="1916" ht="12.75">
      <c r="F1916" s="172"/>
    </row>
    <row r="1917" ht="12.75">
      <c r="F1917" s="172"/>
    </row>
    <row r="1918" ht="12.75">
      <c r="F1918" s="172"/>
    </row>
    <row r="1919" ht="12.75">
      <c r="F1919" s="172"/>
    </row>
    <row r="1920" ht="12.75">
      <c r="F1920" s="172"/>
    </row>
    <row r="1921" ht="12.75">
      <c r="F1921" s="172"/>
    </row>
    <row r="1922" ht="12.75">
      <c r="F1922" s="172"/>
    </row>
    <row r="1923" ht="12.75">
      <c r="F1923" s="172"/>
    </row>
    <row r="1924" ht="12.75">
      <c r="F1924" s="172"/>
    </row>
    <row r="1925" ht="12.75">
      <c r="F1925" s="172"/>
    </row>
    <row r="1926" ht="12.75">
      <c r="F1926" s="172"/>
    </row>
    <row r="1927" ht="12.75">
      <c r="F1927" s="172"/>
    </row>
    <row r="1928" ht="12.75">
      <c r="F1928" s="172"/>
    </row>
    <row r="1929" ht="12.75">
      <c r="F1929" s="172"/>
    </row>
    <row r="1930" ht="12.75">
      <c r="F1930" s="172"/>
    </row>
    <row r="1931" ht="12.75">
      <c r="F1931" s="172"/>
    </row>
    <row r="1932" ht="12.75">
      <c r="F1932" s="172"/>
    </row>
    <row r="1933" ht="12.75">
      <c r="F1933" s="172"/>
    </row>
    <row r="1934" ht="12.75">
      <c r="F1934" s="172"/>
    </row>
    <row r="1935" ht="12.75">
      <c r="F1935" s="172"/>
    </row>
    <row r="1936" ht="12.75">
      <c r="F1936" s="172"/>
    </row>
    <row r="1937" ht="12.75">
      <c r="F1937" s="172"/>
    </row>
    <row r="1938" ht="12.75">
      <c r="F1938" s="172"/>
    </row>
    <row r="1939" ht="12.75">
      <c r="F1939" s="172"/>
    </row>
    <row r="1940" ht="12.75">
      <c r="F1940" s="172"/>
    </row>
    <row r="1941" ht="12.75">
      <c r="F1941" s="172"/>
    </row>
    <row r="1942" ht="12.75">
      <c r="F1942" s="172"/>
    </row>
    <row r="1943" ht="12.75">
      <c r="F1943" s="172"/>
    </row>
    <row r="1944" ht="12.75">
      <c r="F1944" s="172"/>
    </row>
    <row r="1945" ht="12.75">
      <c r="F1945" s="172"/>
    </row>
    <row r="1946" ht="12.75">
      <c r="F1946" s="172"/>
    </row>
    <row r="1947" ht="12.75">
      <c r="F1947" s="172"/>
    </row>
    <row r="1948" ht="12.75">
      <c r="F1948" s="172"/>
    </row>
    <row r="1949" ht="12.75">
      <c r="F1949" s="172"/>
    </row>
    <row r="1950" ht="12.75">
      <c r="F1950" s="172"/>
    </row>
    <row r="1951" ht="12.75">
      <c r="F1951" s="172"/>
    </row>
    <row r="1952" ht="12.75">
      <c r="F1952" s="172"/>
    </row>
    <row r="1953" ht="12.75">
      <c r="F1953" s="172"/>
    </row>
    <row r="1954" ht="12.75">
      <c r="F1954" s="172"/>
    </row>
    <row r="1955" ht="12.75">
      <c r="F1955" s="172"/>
    </row>
    <row r="1956" ht="12.75">
      <c r="F1956" s="172"/>
    </row>
    <row r="1957" ht="12.75">
      <c r="F1957" s="172"/>
    </row>
    <row r="1958" ht="12.75">
      <c r="F1958" s="172"/>
    </row>
    <row r="1959" ht="12.75">
      <c r="F1959" s="172"/>
    </row>
    <row r="1960" ht="12.75">
      <c r="F1960" s="172"/>
    </row>
    <row r="1961" ht="12.75">
      <c r="F1961" s="172"/>
    </row>
    <row r="1962" ht="12.75">
      <c r="F1962" s="172"/>
    </row>
    <row r="1963" ht="12.75">
      <c r="F1963" s="172"/>
    </row>
    <row r="1964" ht="12.75">
      <c r="F1964" s="172"/>
    </row>
    <row r="1965" ht="12.75">
      <c r="F1965" s="172"/>
    </row>
    <row r="1966" ht="12.75">
      <c r="F1966" s="172"/>
    </row>
    <row r="1967" ht="12.75">
      <c r="F1967" s="172"/>
    </row>
    <row r="1968" ht="12.75">
      <c r="F1968" s="172"/>
    </row>
    <row r="1969" ht="12.75">
      <c r="F1969" s="172"/>
    </row>
    <row r="1970" ht="12.75">
      <c r="F1970" s="172"/>
    </row>
    <row r="1971" ht="12.75">
      <c r="F1971" s="172"/>
    </row>
    <row r="1972" ht="12.75">
      <c r="F1972" s="172"/>
    </row>
    <row r="1973" ht="12.75">
      <c r="F1973" s="172"/>
    </row>
    <row r="1974" ht="12.75">
      <c r="F1974" s="172"/>
    </row>
    <row r="1975" ht="12.75">
      <c r="F1975" s="172"/>
    </row>
    <row r="1976" ht="12.75">
      <c r="F1976" s="172"/>
    </row>
    <row r="1977" ht="12.75">
      <c r="F1977" s="172"/>
    </row>
    <row r="1978" ht="12.75">
      <c r="F1978" s="172"/>
    </row>
    <row r="1979" ht="12.75">
      <c r="F1979" s="172"/>
    </row>
    <row r="1980" ht="12.75">
      <c r="F1980" s="172"/>
    </row>
    <row r="1981" ht="12.75">
      <c r="F1981" s="172"/>
    </row>
    <row r="1982" ht="12.75">
      <c r="F1982" s="172"/>
    </row>
    <row r="1983" ht="12.75">
      <c r="F1983" s="172"/>
    </row>
    <row r="1984" ht="12.75">
      <c r="F1984" s="172"/>
    </row>
    <row r="1985" ht="12.75">
      <c r="F1985" s="172"/>
    </row>
    <row r="1986" ht="12.75">
      <c r="F1986" s="172"/>
    </row>
    <row r="1987" ht="12.75">
      <c r="F1987" s="172"/>
    </row>
    <row r="1988" ht="12.75">
      <c r="F1988" s="172"/>
    </row>
    <row r="1989" ht="12.75">
      <c r="F1989" s="172"/>
    </row>
    <row r="1990" ht="12.75">
      <c r="F1990" s="172"/>
    </row>
    <row r="1991" ht="12.75">
      <c r="F1991" s="172"/>
    </row>
    <row r="1992" ht="12.75">
      <c r="F1992" s="172"/>
    </row>
    <row r="1993" ht="12.75">
      <c r="F1993" s="172"/>
    </row>
    <row r="1994" ht="12.75">
      <c r="F1994" s="172"/>
    </row>
    <row r="1995" ht="12.75">
      <c r="F1995" s="172"/>
    </row>
    <row r="1996" ht="12.75">
      <c r="F1996" s="172"/>
    </row>
    <row r="1997" ht="12.75">
      <c r="F1997" s="172"/>
    </row>
    <row r="1998" ht="12.75">
      <c r="F1998" s="172"/>
    </row>
    <row r="1999" ht="12.75">
      <c r="F1999" s="172"/>
    </row>
    <row r="2000" ht="12.75">
      <c r="F2000" s="172"/>
    </row>
    <row r="2001" ht="12.75">
      <c r="F2001" s="172"/>
    </row>
    <row r="2002" ht="12.75">
      <c r="F2002" s="172"/>
    </row>
    <row r="2003" ht="12.75">
      <c r="F2003" s="172"/>
    </row>
    <row r="2004" ht="12.75">
      <c r="F2004" s="172"/>
    </row>
    <row r="2005" ht="12.75">
      <c r="F2005" s="172"/>
    </row>
    <row r="2006" ht="12.75">
      <c r="F2006" s="172"/>
    </row>
    <row r="2007" ht="12.75">
      <c r="F2007" s="172"/>
    </row>
    <row r="2008" ht="12.75">
      <c r="F2008" s="172"/>
    </row>
    <row r="2009" ht="12.75">
      <c r="F2009" s="172"/>
    </row>
    <row r="2010" ht="12.75">
      <c r="F2010" s="172"/>
    </row>
    <row r="2011" ht="12.75">
      <c r="F2011" s="172"/>
    </row>
    <row r="2012" ht="12.75">
      <c r="F2012" s="172"/>
    </row>
    <row r="2013" ht="12.75">
      <c r="F2013" s="172"/>
    </row>
    <row r="2014" ht="12.75">
      <c r="F2014" s="172"/>
    </row>
    <row r="2015" ht="12.75">
      <c r="F2015" s="172"/>
    </row>
    <row r="2016" ht="12.75">
      <c r="F2016" s="172"/>
    </row>
    <row r="2017" ht="12.75">
      <c r="F2017" s="172"/>
    </row>
    <row r="2018" ht="12.75">
      <c r="F2018" s="172"/>
    </row>
    <row r="2019" ht="12.75">
      <c r="F2019" s="172"/>
    </row>
    <row r="2020" ht="12.75">
      <c r="F2020" s="172"/>
    </row>
    <row r="2021" ht="12.75">
      <c r="F2021" s="172"/>
    </row>
    <row r="2022" ht="12.75">
      <c r="F2022" s="172"/>
    </row>
    <row r="2023" ht="12.75">
      <c r="F2023" s="172"/>
    </row>
    <row r="2024" ht="12.75">
      <c r="F2024" s="172"/>
    </row>
    <row r="2025" ht="12.75">
      <c r="F2025" s="172"/>
    </row>
    <row r="2026" ht="12.75">
      <c r="F2026" s="172"/>
    </row>
    <row r="2027" ht="12.75">
      <c r="F2027" s="172"/>
    </row>
    <row r="2028" ht="12.75">
      <c r="F2028" s="172"/>
    </row>
    <row r="2029" ht="12.75">
      <c r="F2029" s="172"/>
    </row>
    <row r="2030" ht="12.75">
      <c r="F2030" s="172"/>
    </row>
    <row r="2031" ht="12.75">
      <c r="F2031" s="172"/>
    </row>
    <row r="2032" ht="12.75">
      <c r="F2032" s="172"/>
    </row>
    <row r="2033" ht="12.75">
      <c r="F2033" s="172"/>
    </row>
    <row r="2034" ht="12.75">
      <c r="F2034" s="172"/>
    </row>
    <row r="2035" ht="12.75">
      <c r="F2035" s="172"/>
    </row>
    <row r="2036" ht="12.75">
      <c r="F2036" s="172"/>
    </row>
    <row r="2037" ht="12.75">
      <c r="F2037" s="172"/>
    </row>
    <row r="2038" ht="12.75">
      <c r="F2038" s="172"/>
    </row>
    <row r="2039" ht="12.75">
      <c r="F2039" s="172"/>
    </row>
    <row r="2040" ht="12.75">
      <c r="F2040" s="172"/>
    </row>
    <row r="2041" ht="12.75">
      <c r="F2041" s="172"/>
    </row>
    <row r="2042" ht="12.75">
      <c r="F2042" s="172"/>
    </row>
    <row r="2043" ht="12.75">
      <c r="F2043" s="172"/>
    </row>
    <row r="2044" ht="12.75">
      <c r="F2044" s="172"/>
    </row>
    <row r="2045" ht="12.75">
      <c r="F2045" s="172"/>
    </row>
    <row r="2046" ht="12.75">
      <c r="F2046" s="172"/>
    </row>
    <row r="2047" ht="12.75">
      <c r="F2047" s="172"/>
    </row>
    <row r="2048" ht="12.75">
      <c r="F2048" s="172"/>
    </row>
    <row r="2049" ht="12.75">
      <c r="F2049" s="172"/>
    </row>
    <row r="2050" ht="12.75">
      <c r="F2050" s="172"/>
    </row>
    <row r="2051" ht="12.75">
      <c r="F2051" s="172"/>
    </row>
    <row r="2052" ht="12.75">
      <c r="F2052" s="172"/>
    </row>
    <row r="2053" ht="12.75">
      <c r="F2053" s="172"/>
    </row>
    <row r="2054" ht="12.75">
      <c r="F2054" s="172"/>
    </row>
    <row r="2055" ht="12.75">
      <c r="F2055" s="172"/>
    </row>
    <row r="2056" ht="12.75">
      <c r="F2056" s="172"/>
    </row>
    <row r="2057" ht="12.75">
      <c r="F2057" s="172"/>
    </row>
    <row r="2058" ht="12.75">
      <c r="F2058" s="172"/>
    </row>
    <row r="2059" ht="12.75">
      <c r="F2059" s="172"/>
    </row>
    <row r="2060" ht="12.75">
      <c r="F2060" s="172"/>
    </row>
    <row r="2061" ht="12.75">
      <c r="F2061" s="172"/>
    </row>
    <row r="2062" ht="12.75">
      <c r="F2062" s="172"/>
    </row>
    <row r="2063" ht="12.75">
      <c r="F2063" s="172"/>
    </row>
    <row r="2064" ht="12.75">
      <c r="F2064" s="172"/>
    </row>
    <row r="2065" ht="12.75">
      <c r="F2065" s="172"/>
    </row>
    <row r="2066" ht="12.75">
      <c r="F2066" s="172"/>
    </row>
    <row r="2067" ht="12.75">
      <c r="F2067" s="172"/>
    </row>
    <row r="2068" ht="12.75">
      <c r="F2068" s="172"/>
    </row>
    <row r="2069" ht="12.75">
      <c r="F2069" s="172"/>
    </row>
    <row r="2070" ht="12.75">
      <c r="F2070" s="172"/>
    </row>
    <row r="2071" ht="12.75">
      <c r="F2071" s="172"/>
    </row>
    <row r="2072" ht="12.75">
      <c r="F2072" s="172"/>
    </row>
    <row r="2073" ht="12.75">
      <c r="F2073" s="172"/>
    </row>
    <row r="2074" ht="12.75">
      <c r="F2074" s="172"/>
    </row>
    <row r="2075" ht="12.75">
      <c r="F2075" s="172"/>
    </row>
    <row r="2076" ht="12.75">
      <c r="F2076" s="172"/>
    </row>
    <row r="2077" ht="12.75">
      <c r="F2077" s="172"/>
    </row>
    <row r="2078" ht="12.75">
      <c r="F2078" s="172"/>
    </row>
    <row r="2079" ht="12.75">
      <c r="F2079" s="172"/>
    </row>
    <row r="2080" ht="12.75">
      <c r="F2080" s="172"/>
    </row>
    <row r="2081" ht="12.75">
      <c r="F2081" s="172"/>
    </row>
    <row r="2082" ht="12.75">
      <c r="F2082" s="172"/>
    </row>
    <row r="2083" ht="12.75">
      <c r="F2083" s="172"/>
    </row>
    <row r="2084" ht="12.75">
      <c r="F2084" s="172"/>
    </row>
    <row r="2085" ht="12.75">
      <c r="F2085" s="172"/>
    </row>
    <row r="2086" ht="12.75">
      <c r="F2086" s="172"/>
    </row>
    <row r="2087" ht="12.75">
      <c r="F2087" s="172"/>
    </row>
    <row r="2088" ht="12.75">
      <c r="F2088" s="172"/>
    </row>
    <row r="2089" ht="12.75">
      <c r="F2089" s="172"/>
    </row>
    <row r="2090" ht="12.75">
      <c r="F2090" s="172"/>
    </row>
    <row r="2091" ht="12.75">
      <c r="F2091" s="172"/>
    </row>
    <row r="2092" ht="12.75">
      <c r="F2092" s="172"/>
    </row>
    <row r="2093" ht="12.75">
      <c r="F2093" s="172"/>
    </row>
    <row r="2094" ht="12.75">
      <c r="F2094" s="172"/>
    </row>
    <row r="2095" ht="12.75">
      <c r="F2095" s="172"/>
    </row>
    <row r="2096" ht="12.75">
      <c r="F2096" s="172"/>
    </row>
    <row r="2097" ht="12.75">
      <c r="F2097" s="172"/>
    </row>
    <row r="2098" ht="12.75">
      <c r="F2098" s="172"/>
    </row>
    <row r="2099" ht="12.75">
      <c r="F2099" s="172"/>
    </row>
    <row r="2100" ht="12.75">
      <c r="F2100" s="172"/>
    </row>
    <row r="2101" ht="12.75">
      <c r="F2101" s="172"/>
    </row>
    <row r="2102" ht="12.75">
      <c r="F2102" s="172"/>
    </row>
    <row r="2103" ht="12.75">
      <c r="F2103" s="172"/>
    </row>
    <row r="2104" ht="12.75">
      <c r="F2104" s="172"/>
    </row>
    <row r="2105" ht="12.75">
      <c r="F2105" s="172"/>
    </row>
    <row r="2106" ht="12.75">
      <c r="F2106" s="172"/>
    </row>
    <row r="2107" ht="12.75">
      <c r="F2107" s="172"/>
    </row>
    <row r="2108" ht="12.75">
      <c r="F2108" s="172"/>
    </row>
    <row r="2109" ht="12.75">
      <c r="F2109" s="172"/>
    </row>
    <row r="2110" ht="12.75">
      <c r="F2110" s="172"/>
    </row>
    <row r="2111" ht="12.75">
      <c r="F2111" s="172"/>
    </row>
    <row r="2112" ht="12.75">
      <c r="F2112" s="172"/>
    </row>
    <row r="2113" ht="12.75">
      <c r="F2113" s="172"/>
    </row>
    <row r="2114" ht="12.75">
      <c r="F2114" s="172"/>
    </row>
    <row r="2115" ht="12.75">
      <c r="F2115" s="172"/>
    </row>
    <row r="2116" ht="12.75">
      <c r="F2116" s="172"/>
    </row>
    <row r="2117" ht="12.75">
      <c r="F2117" s="172"/>
    </row>
    <row r="2118" ht="12.75">
      <c r="F2118" s="172"/>
    </row>
    <row r="2119" ht="12.75">
      <c r="F2119" s="172"/>
    </row>
    <row r="2120" ht="12.75">
      <c r="F2120" s="172"/>
    </row>
    <row r="2121" ht="12.75">
      <c r="F2121" s="172"/>
    </row>
    <row r="2122" ht="12.75">
      <c r="F2122" s="172"/>
    </row>
    <row r="2123" ht="12.75">
      <c r="F2123" s="172"/>
    </row>
    <row r="2124" ht="12.75">
      <c r="F2124" s="172"/>
    </row>
    <row r="2125" ht="12.75">
      <c r="F2125" s="172"/>
    </row>
    <row r="2126" ht="12.75">
      <c r="F2126" s="172"/>
    </row>
    <row r="2127" ht="12.75">
      <c r="F2127" s="172"/>
    </row>
    <row r="2128" ht="12.75">
      <c r="F2128" s="172"/>
    </row>
    <row r="2129" ht="12.75">
      <c r="F2129" s="172"/>
    </row>
    <row r="2130" ht="12.75">
      <c r="F2130" s="172"/>
    </row>
    <row r="2131" ht="12.75">
      <c r="F2131" s="172"/>
    </row>
    <row r="2132" ht="12.75">
      <c r="F2132" s="172"/>
    </row>
    <row r="2133" ht="12.75">
      <c r="F2133" s="172"/>
    </row>
    <row r="2134" ht="12.75">
      <c r="F2134" s="172"/>
    </row>
    <row r="2135" ht="12.75">
      <c r="F2135" s="172"/>
    </row>
    <row r="2136" ht="12.75">
      <c r="F2136" s="172"/>
    </row>
    <row r="2137" ht="12.75">
      <c r="F2137" s="172"/>
    </row>
    <row r="2138" ht="12.75">
      <c r="F2138" s="172"/>
    </row>
    <row r="2139" ht="12.75">
      <c r="F2139" s="172"/>
    </row>
    <row r="2140" ht="12.75">
      <c r="F2140" s="172"/>
    </row>
    <row r="2141" ht="12.75">
      <c r="F2141" s="172"/>
    </row>
    <row r="2142" ht="12.75">
      <c r="F2142" s="172"/>
    </row>
    <row r="2143" ht="12.75">
      <c r="F2143" s="172"/>
    </row>
    <row r="2144" ht="12.75">
      <c r="F2144" s="172"/>
    </row>
    <row r="2145" ht="12.75">
      <c r="F2145" s="172"/>
    </row>
    <row r="2146" ht="12.75">
      <c r="F2146" s="172"/>
    </row>
    <row r="2147" ht="12.75">
      <c r="F2147" s="172"/>
    </row>
    <row r="2148" ht="12.75">
      <c r="F2148" s="172"/>
    </row>
    <row r="2149" ht="12.75">
      <c r="F2149" s="172"/>
    </row>
    <row r="2150" ht="12.75">
      <c r="F2150" s="172"/>
    </row>
    <row r="2151" ht="12.75">
      <c r="F2151" s="172"/>
    </row>
    <row r="2152" ht="12.75">
      <c r="F2152" s="172"/>
    </row>
    <row r="2153" ht="12.75">
      <c r="F2153" s="172"/>
    </row>
    <row r="2154" ht="12.75">
      <c r="F2154" s="172"/>
    </row>
    <row r="2155" ht="12.75">
      <c r="F2155" s="172"/>
    </row>
    <row r="2156" ht="12.75">
      <c r="F2156" s="172"/>
    </row>
    <row r="2157" ht="12.75">
      <c r="F2157" s="172"/>
    </row>
    <row r="2158" ht="12.75">
      <c r="F2158" s="172"/>
    </row>
    <row r="2159" ht="12.75">
      <c r="F2159" s="172"/>
    </row>
    <row r="2160" ht="12.75">
      <c r="F2160" s="172"/>
    </row>
    <row r="2161" ht="12.75">
      <c r="F2161" s="172"/>
    </row>
    <row r="2162" ht="12.75">
      <c r="F2162" s="172"/>
    </row>
    <row r="2163" ht="12.75">
      <c r="F2163" s="172"/>
    </row>
    <row r="2164" ht="12.75">
      <c r="F2164" s="172"/>
    </row>
    <row r="2165" ht="12.75">
      <c r="F2165" s="172"/>
    </row>
    <row r="2166" ht="12.75">
      <c r="F2166" s="172"/>
    </row>
    <row r="2167" ht="12.75">
      <c r="F2167" s="172"/>
    </row>
    <row r="2168" ht="12.75">
      <c r="F2168" s="172"/>
    </row>
    <row r="2169" ht="12.75">
      <c r="F2169" s="172"/>
    </row>
    <row r="2170" ht="12.75">
      <c r="F2170" s="172"/>
    </row>
    <row r="2171" ht="12.75">
      <c r="F2171" s="172"/>
    </row>
    <row r="2172" ht="12.75">
      <c r="F2172" s="172"/>
    </row>
    <row r="2173" ht="12.75">
      <c r="F2173" s="172"/>
    </row>
    <row r="2174" ht="12.75">
      <c r="F2174" s="172"/>
    </row>
    <row r="2175" ht="12.75">
      <c r="F2175" s="172"/>
    </row>
    <row r="2176" ht="12.75">
      <c r="F2176" s="172"/>
    </row>
    <row r="2177" ht="12.75">
      <c r="F2177" s="172"/>
    </row>
    <row r="2178" ht="12.75">
      <c r="F2178" s="172"/>
    </row>
    <row r="2179" ht="12.75">
      <c r="F2179" s="172"/>
    </row>
    <row r="2180" ht="12.75">
      <c r="F2180" s="172"/>
    </row>
    <row r="2181" ht="12.75">
      <c r="F2181" s="172"/>
    </row>
    <row r="2182" ht="12.75">
      <c r="F2182" s="172"/>
    </row>
    <row r="2183" ht="12.75">
      <c r="F2183" s="172"/>
    </row>
    <row r="2184" ht="12.75">
      <c r="F2184" s="172"/>
    </row>
    <row r="2185" ht="12.75">
      <c r="F2185" s="172"/>
    </row>
    <row r="2186" ht="12.75">
      <c r="F2186" s="172"/>
    </row>
    <row r="2187" ht="12.75">
      <c r="F2187" s="172"/>
    </row>
    <row r="2188" ht="12.75">
      <c r="F2188" s="172"/>
    </row>
    <row r="2189" ht="12.75">
      <c r="F2189" s="172"/>
    </row>
    <row r="2190" ht="12.75">
      <c r="F2190" s="172"/>
    </row>
    <row r="2191" ht="12.75">
      <c r="F2191" s="172"/>
    </row>
    <row r="2192" ht="12.75">
      <c r="F2192" s="172"/>
    </row>
    <row r="2193" ht="12.75">
      <c r="F2193" s="172"/>
    </row>
    <row r="2194" ht="12.75">
      <c r="F2194" s="172"/>
    </row>
    <row r="2195" ht="12.75">
      <c r="F2195" s="172"/>
    </row>
    <row r="2196" ht="12.75">
      <c r="F2196" s="172"/>
    </row>
    <row r="2197" ht="12.75">
      <c r="F2197" s="172"/>
    </row>
    <row r="2198" ht="12.75">
      <c r="F2198" s="172"/>
    </row>
    <row r="2199" ht="12.75">
      <c r="F2199" s="172"/>
    </row>
    <row r="2200" ht="12.75">
      <c r="F2200" s="172"/>
    </row>
    <row r="2201" ht="12.75">
      <c r="F2201" s="172"/>
    </row>
    <row r="2202" ht="12.75">
      <c r="F2202" s="172"/>
    </row>
    <row r="2203" ht="12.75">
      <c r="F2203" s="172"/>
    </row>
    <row r="2204" ht="12.75">
      <c r="F2204" s="172"/>
    </row>
    <row r="2205" ht="12.75">
      <c r="F2205" s="172"/>
    </row>
    <row r="2206" ht="12.75">
      <c r="F2206" s="172"/>
    </row>
    <row r="2207" ht="12.75">
      <c r="F2207" s="172"/>
    </row>
    <row r="2208" ht="12.75">
      <c r="F2208" s="172"/>
    </row>
    <row r="2209" ht="12.75">
      <c r="F2209" s="172"/>
    </row>
    <row r="2210" ht="12.75">
      <c r="F2210" s="172"/>
    </row>
    <row r="2211" ht="12.75">
      <c r="F2211" s="172"/>
    </row>
    <row r="2212" ht="12.75">
      <c r="F2212" s="172"/>
    </row>
    <row r="2213" ht="12.75">
      <c r="F2213" s="172"/>
    </row>
    <row r="2214" ht="12.75">
      <c r="F2214" s="172"/>
    </row>
    <row r="2215" ht="12.75">
      <c r="F2215" s="172"/>
    </row>
    <row r="2216" ht="12.75">
      <c r="F2216" s="172"/>
    </row>
    <row r="2217" ht="12.75">
      <c r="F2217" s="172"/>
    </row>
    <row r="2218" ht="12.75">
      <c r="F2218" s="172"/>
    </row>
    <row r="2219" ht="12.75">
      <c r="F2219" s="172"/>
    </row>
    <row r="2220" ht="12.75">
      <c r="F2220" s="172"/>
    </row>
    <row r="2221" ht="12.75">
      <c r="F2221" s="172"/>
    </row>
    <row r="2222" ht="12.75">
      <c r="F2222" s="172"/>
    </row>
    <row r="2223" ht="12.75">
      <c r="F2223" s="172"/>
    </row>
    <row r="2224" ht="12.75">
      <c r="F2224" s="172"/>
    </row>
    <row r="2225" ht="12.75">
      <c r="F2225" s="172"/>
    </row>
    <row r="2226" ht="12.75">
      <c r="F2226" s="172"/>
    </row>
    <row r="2227" ht="12.75">
      <c r="F2227" s="172"/>
    </row>
    <row r="2228" ht="12.75">
      <c r="F2228" s="172"/>
    </row>
    <row r="2229" ht="12.75">
      <c r="F2229" s="172"/>
    </row>
    <row r="2230" ht="12.75">
      <c r="F2230" s="172"/>
    </row>
    <row r="2231" ht="12.75">
      <c r="F2231" s="172"/>
    </row>
    <row r="2232" ht="12.75">
      <c r="F2232" s="172"/>
    </row>
    <row r="2233" ht="12.75">
      <c r="F2233" s="172"/>
    </row>
    <row r="2234" ht="12.75">
      <c r="F2234" s="172"/>
    </row>
    <row r="2235" ht="12.75">
      <c r="F2235" s="172"/>
    </row>
    <row r="2236" ht="12.75">
      <c r="F2236" s="172"/>
    </row>
    <row r="2237" ht="12.75">
      <c r="F2237" s="172"/>
    </row>
    <row r="2238" ht="12.75">
      <c r="F2238" s="172"/>
    </row>
    <row r="2239" ht="12.75">
      <c r="F2239" s="172"/>
    </row>
    <row r="2240" ht="12.75">
      <c r="F2240" s="172"/>
    </row>
    <row r="2241" ht="12.75">
      <c r="F2241" s="172"/>
    </row>
    <row r="2242" ht="12.75">
      <c r="F2242" s="172"/>
    </row>
    <row r="2243" ht="12.75">
      <c r="F2243" s="172"/>
    </row>
    <row r="2244" ht="12.75">
      <c r="F2244" s="172"/>
    </row>
    <row r="2245" ht="12.75">
      <c r="F2245" s="172"/>
    </row>
    <row r="2246" ht="12.75">
      <c r="F2246" s="172"/>
    </row>
    <row r="2247" ht="12.75">
      <c r="F2247" s="172"/>
    </row>
    <row r="2248" ht="12.75">
      <c r="F2248" s="172"/>
    </row>
    <row r="2249" ht="12.75">
      <c r="F2249" s="172"/>
    </row>
    <row r="2250" ht="12.75">
      <c r="F2250" s="172"/>
    </row>
    <row r="2251" ht="12.75">
      <c r="F2251" s="172"/>
    </row>
    <row r="2252" ht="12.75">
      <c r="F2252" s="172"/>
    </row>
    <row r="2253" ht="12.75">
      <c r="F2253" s="172"/>
    </row>
    <row r="2254" ht="12.75">
      <c r="F2254" s="172"/>
    </row>
    <row r="2255" ht="12.75">
      <c r="F2255" s="172"/>
    </row>
    <row r="2256" ht="12.75">
      <c r="F2256" s="172"/>
    </row>
    <row r="2257" ht="12.75">
      <c r="F2257" s="172"/>
    </row>
    <row r="2258" ht="12.75">
      <c r="F2258" s="172"/>
    </row>
    <row r="2259" ht="12.75">
      <c r="F2259" s="172"/>
    </row>
    <row r="2260" ht="12.75">
      <c r="F2260" s="172"/>
    </row>
    <row r="2261" ht="12.75">
      <c r="F2261" s="172"/>
    </row>
    <row r="2262" ht="12.75">
      <c r="F2262" s="172"/>
    </row>
    <row r="2263" ht="12.75">
      <c r="F2263" s="172"/>
    </row>
    <row r="2264" ht="12.75">
      <c r="F2264" s="172"/>
    </row>
    <row r="2265" ht="12.75">
      <c r="F2265" s="172"/>
    </row>
    <row r="2266" ht="12.75">
      <c r="F2266" s="172"/>
    </row>
    <row r="2267" ht="12.75">
      <c r="F2267" s="172"/>
    </row>
    <row r="2268" ht="12.75">
      <c r="F2268" s="172"/>
    </row>
    <row r="2269" ht="12.75">
      <c r="F2269" s="172"/>
    </row>
    <row r="2270" ht="12.75">
      <c r="F2270" s="172"/>
    </row>
    <row r="2271" ht="12.75">
      <c r="F2271" s="172"/>
    </row>
    <row r="2272" ht="12.75">
      <c r="F2272" s="172"/>
    </row>
    <row r="2273" ht="12.75">
      <c r="F2273" s="172"/>
    </row>
    <row r="2274" ht="12.75">
      <c r="F2274" s="172"/>
    </row>
    <row r="2275" ht="12.75">
      <c r="F2275" s="172"/>
    </row>
    <row r="2276" ht="12.75">
      <c r="F2276" s="172"/>
    </row>
    <row r="2277" ht="12.75">
      <c r="F2277" s="172"/>
    </row>
    <row r="2278" ht="12.75">
      <c r="F2278" s="172"/>
    </row>
    <row r="2279" ht="12.75">
      <c r="F2279" s="172"/>
    </row>
    <row r="2280" ht="12.75">
      <c r="F2280" s="172"/>
    </row>
    <row r="2281" ht="12.75">
      <c r="F2281" s="172"/>
    </row>
    <row r="2282" ht="12.75">
      <c r="F2282" s="172"/>
    </row>
    <row r="2283" ht="12.75">
      <c r="F2283" s="172"/>
    </row>
    <row r="2284" ht="12.75">
      <c r="F2284" s="172"/>
    </row>
    <row r="2285" ht="12.75">
      <c r="F2285" s="172"/>
    </row>
    <row r="2286" ht="12.75">
      <c r="F2286" s="172"/>
    </row>
    <row r="2287" ht="12.75">
      <c r="F2287" s="172"/>
    </row>
    <row r="2288" ht="12.75">
      <c r="F2288" s="172"/>
    </row>
    <row r="2289" ht="12.75">
      <c r="F2289" s="172"/>
    </row>
    <row r="2290" ht="12.75">
      <c r="F2290" s="172"/>
    </row>
    <row r="2291" ht="12.75">
      <c r="F2291" s="172"/>
    </row>
    <row r="2292" ht="12.75">
      <c r="F2292" s="172"/>
    </row>
    <row r="2293" ht="12.75">
      <c r="F2293" s="172"/>
    </row>
    <row r="2294" ht="12.75">
      <c r="F2294" s="172"/>
    </row>
    <row r="2295" ht="12.75">
      <c r="F2295" s="172"/>
    </row>
    <row r="2296" ht="12.75">
      <c r="F2296" s="172"/>
    </row>
    <row r="2297" ht="12.75">
      <c r="F2297" s="172"/>
    </row>
    <row r="2298" ht="12.75">
      <c r="F2298" s="172"/>
    </row>
    <row r="2299" ht="12.75">
      <c r="F2299" s="172"/>
    </row>
    <row r="2300" ht="12.75">
      <c r="F2300" s="172"/>
    </row>
    <row r="2301" ht="12.75">
      <c r="F2301" s="172"/>
    </row>
    <row r="2302" ht="12.75">
      <c r="F2302" s="172"/>
    </row>
    <row r="2303" ht="12.75">
      <c r="F2303" s="172"/>
    </row>
    <row r="2304" ht="12.75">
      <c r="F2304" s="172"/>
    </row>
    <row r="2305" ht="12.75">
      <c r="F2305" s="172"/>
    </row>
    <row r="2306" ht="12.75">
      <c r="F2306" s="172"/>
    </row>
    <row r="2307" ht="12.75">
      <c r="F2307" s="172"/>
    </row>
    <row r="2308" ht="12.75">
      <c r="F2308" s="172"/>
    </row>
    <row r="2309" ht="12.75">
      <c r="F2309" s="172"/>
    </row>
    <row r="2310" ht="12.75">
      <c r="F2310" s="172"/>
    </row>
    <row r="2311" ht="12.75">
      <c r="F2311" s="172"/>
    </row>
    <row r="2312" ht="12.75">
      <c r="F2312" s="172"/>
    </row>
    <row r="2313" ht="12.75">
      <c r="F2313" s="172"/>
    </row>
    <row r="2314" ht="12.75">
      <c r="F2314" s="172"/>
    </row>
    <row r="2315" ht="12.75">
      <c r="F2315" s="172"/>
    </row>
    <row r="2316" ht="12.75">
      <c r="F2316" s="172"/>
    </row>
    <row r="2317" ht="12.75">
      <c r="F2317" s="172"/>
    </row>
    <row r="2318" ht="12.75">
      <c r="F2318" s="172"/>
    </row>
    <row r="2319" ht="12.75">
      <c r="F2319" s="172"/>
    </row>
    <row r="2320" ht="12.75">
      <c r="F2320" s="172"/>
    </row>
    <row r="2321" ht="12.75">
      <c r="F2321" s="172"/>
    </row>
    <row r="2322" ht="12.75">
      <c r="F2322" s="172"/>
    </row>
    <row r="2323" ht="12.75">
      <c r="F2323" s="172"/>
    </row>
    <row r="2324" ht="12.75">
      <c r="F2324" s="172"/>
    </row>
    <row r="2325" ht="12.75">
      <c r="F2325" s="172"/>
    </row>
    <row r="2326" ht="12.75">
      <c r="F2326" s="172"/>
    </row>
    <row r="2327" ht="12.75">
      <c r="F2327" s="172"/>
    </row>
    <row r="2328" ht="12.75">
      <c r="F2328" s="172"/>
    </row>
    <row r="2329" ht="12.75">
      <c r="F2329" s="172"/>
    </row>
    <row r="2330" ht="12.75">
      <c r="F2330" s="172"/>
    </row>
    <row r="2331" ht="12.75">
      <c r="F2331" s="172"/>
    </row>
    <row r="2332" ht="12.75">
      <c r="F2332" s="172"/>
    </row>
    <row r="2333" ht="12.75">
      <c r="F2333" s="172"/>
    </row>
    <row r="2334" ht="12.75">
      <c r="F2334" s="172"/>
    </row>
    <row r="2335" ht="12.75">
      <c r="F2335" s="172"/>
    </row>
    <row r="2336" ht="12.75">
      <c r="F2336" s="172"/>
    </row>
    <row r="2337" ht="12.75">
      <c r="F2337" s="172"/>
    </row>
    <row r="2338" ht="12.75">
      <c r="F2338" s="172"/>
    </row>
    <row r="2339" ht="12.75">
      <c r="F2339" s="172"/>
    </row>
    <row r="2340" ht="12.75">
      <c r="F2340" s="172"/>
    </row>
    <row r="2341" ht="12.75">
      <c r="F2341" s="172"/>
    </row>
    <row r="2342" ht="12.75">
      <c r="F2342" s="172"/>
    </row>
    <row r="2343" ht="12.75">
      <c r="F2343" s="172"/>
    </row>
    <row r="2344" ht="12.75">
      <c r="F2344" s="172"/>
    </row>
    <row r="2345" ht="12.75">
      <c r="F2345" s="172"/>
    </row>
    <row r="2346" ht="12.75">
      <c r="F2346" s="172"/>
    </row>
    <row r="2347" ht="12.75">
      <c r="F2347" s="172"/>
    </row>
    <row r="2348" ht="12.75">
      <c r="F2348" s="172"/>
    </row>
    <row r="2349" ht="12.75">
      <c r="F2349" s="172"/>
    </row>
    <row r="2350" ht="12.75">
      <c r="F2350" s="172"/>
    </row>
    <row r="2351" ht="12.75">
      <c r="F2351" s="172"/>
    </row>
    <row r="2352" ht="12.75">
      <c r="F2352" s="172"/>
    </row>
    <row r="2353" ht="12.75">
      <c r="F2353" s="172"/>
    </row>
    <row r="2354" ht="12.75">
      <c r="F2354" s="172"/>
    </row>
    <row r="2355" ht="12.75">
      <c r="F2355" s="172"/>
    </row>
    <row r="2356" ht="12.75">
      <c r="F2356" s="172"/>
    </row>
    <row r="2357" ht="12.75">
      <c r="F2357" s="172"/>
    </row>
    <row r="2358" ht="12.75">
      <c r="F2358" s="172"/>
    </row>
    <row r="2359" ht="12.75">
      <c r="F2359" s="172"/>
    </row>
    <row r="2360" ht="12.75">
      <c r="F2360" s="172"/>
    </row>
    <row r="2361" ht="12.75">
      <c r="F2361" s="172"/>
    </row>
    <row r="2362" ht="12.75">
      <c r="F2362" s="172"/>
    </row>
    <row r="2363" ht="12.75">
      <c r="F2363" s="172"/>
    </row>
    <row r="2364" ht="12.75">
      <c r="F2364" s="172"/>
    </row>
    <row r="2365" ht="12.75">
      <c r="F2365" s="172"/>
    </row>
    <row r="2366" ht="12.75">
      <c r="F2366" s="172"/>
    </row>
    <row r="2367" ht="12.75">
      <c r="F2367" s="172"/>
    </row>
    <row r="2368" ht="12.75">
      <c r="F2368" s="172"/>
    </row>
    <row r="2369" ht="12.75">
      <c r="F2369" s="172"/>
    </row>
    <row r="2370" ht="12.75">
      <c r="F2370" s="172"/>
    </row>
    <row r="2371" ht="12.75">
      <c r="F2371" s="172"/>
    </row>
    <row r="2372" ht="12.75">
      <c r="F2372" s="172"/>
    </row>
    <row r="2373" ht="12.75">
      <c r="F2373" s="172"/>
    </row>
    <row r="2374" ht="12.75">
      <c r="F2374" s="172"/>
    </row>
    <row r="2375" ht="12.75">
      <c r="F2375" s="172"/>
    </row>
    <row r="2376" ht="12.75">
      <c r="F2376" s="172"/>
    </row>
    <row r="2377" ht="12.75">
      <c r="F2377" s="172"/>
    </row>
    <row r="2378" ht="12.75">
      <c r="F2378" s="172"/>
    </row>
    <row r="2379" ht="12.75">
      <c r="F2379" s="172"/>
    </row>
    <row r="2380" ht="12.75">
      <c r="F2380" s="172"/>
    </row>
    <row r="2381" ht="12.75">
      <c r="F2381" s="172"/>
    </row>
    <row r="2382" ht="12.75">
      <c r="F2382" s="172"/>
    </row>
    <row r="2383" ht="12.75">
      <c r="F2383" s="172"/>
    </row>
    <row r="2384" ht="12.75">
      <c r="F2384" s="172"/>
    </row>
    <row r="2385" ht="12.75">
      <c r="F2385" s="172"/>
    </row>
    <row r="2386" ht="12.75">
      <c r="F2386" s="172"/>
    </row>
    <row r="2387" ht="12.75">
      <c r="F2387" s="172"/>
    </row>
    <row r="2388" ht="12.75">
      <c r="F2388" s="172"/>
    </row>
    <row r="2389" ht="12.75">
      <c r="F2389" s="172"/>
    </row>
    <row r="2390" ht="12.75">
      <c r="F2390" s="172"/>
    </row>
    <row r="2391" ht="12.75">
      <c r="F2391" s="172"/>
    </row>
    <row r="2392" ht="12.75">
      <c r="F2392" s="172"/>
    </row>
    <row r="2393" ht="12.75">
      <c r="F2393" s="172"/>
    </row>
    <row r="2394" ht="12.75">
      <c r="F2394" s="172"/>
    </row>
    <row r="2395" ht="12.75">
      <c r="F2395" s="172"/>
    </row>
    <row r="2396" ht="12.75">
      <c r="F2396" s="172"/>
    </row>
    <row r="2397" ht="12.75">
      <c r="F2397" s="172"/>
    </row>
    <row r="2398" ht="12.75">
      <c r="F2398" s="172"/>
    </row>
    <row r="2399" ht="12.75">
      <c r="F2399" s="172"/>
    </row>
    <row r="2400" ht="12.75">
      <c r="F2400" s="172"/>
    </row>
    <row r="2401" ht="12.75">
      <c r="F2401" s="172"/>
    </row>
    <row r="2402" ht="12.75">
      <c r="F2402" s="172"/>
    </row>
    <row r="2403" ht="12.75">
      <c r="F2403" s="172"/>
    </row>
    <row r="2404" ht="12.75">
      <c r="F2404" s="172"/>
    </row>
    <row r="2405" ht="12.75">
      <c r="F2405" s="172"/>
    </row>
    <row r="2406" ht="12.75">
      <c r="F2406" s="172"/>
    </row>
    <row r="2407" ht="12.75">
      <c r="F2407" s="172"/>
    </row>
    <row r="2408" ht="12.75">
      <c r="F2408" s="172"/>
    </row>
    <row r="2409" ht="12.75">
      <c r="F2409" s="172"/>
    </row>
    <row r="2410" ht="12.75">
      <c r="F2410" s="172"/>
    </row>
    <row r="2411" ht="12.75">
      <c r="F2411" s="172"/>
    </row>
    <row r="2412" ht="12.75">
      <c r="F2412" s="172"/>
    </row>
    <row r="2413" ht="12.75">
      <c r="F2413" s="172"/>
    </row>
    <row r="2414" ht="12.75">
      <c r="F2414" s="172"/>
    </row>
    <row r="2415" ht="12.75">
      <c r="F2415" s="172"/>
    </row>
    <row r="2416" ht="12.75">
      <c r="F2416" s="172"/>
    </row>
    <row r="2417" ht="12.75">
      <c r="F2417" s="172"/>
    </row>
    <row r="2418" ht="12.75">
      <c r="F2418" s="172"/>
    </row>
    <row r="2419" ht="12.75">
      <c r="F2419" s="172"/>
    </row>
    <row r="2420" ht="12.75">
      <c r="F2420" s="172"/>
    </row>
    <row r="2421" ht="12.75">
      <c r="F2421" s="172"/>
    </row>
    <row r="2422" ht="12.75">
      <c r="F2422" s="172"/>
    </row>
    <row r="2423" ht="12.75">
      <c r="F2423" s="172"/>
    </row>
    <row r="2424" ht="12.75">
      <c r="F2424" s="172"/>
    </row>
    <row r="2425" ht="12.75">
      <c r="F2425" s="172"/>
    </row>
    <row r="2426" ht="12.75">
      <c r="F2426" s="172"/>
    </row>
    <row r="2427" ht="12.75">
      <c r="F2427" s="172"/>
    </row>
    <row r="2428" ht="12.75">
      <c r="F2428" s="172"/>
    </row>
    <row r="2429" ht="12.75">
      <c r="F2429" s="172"/>
    </row>
    <row r="2430" ht="12.75">
      <c r="F2430" s="172"/>
    </row>
    <row r="2431" ht="12.75">
      <c r="F2431" s="172"/>
    </row>
    <row r="2432" ht="12.75">
      <c r="F2432" s="172"/>
    </row>
    <row r="2433" ht="12.75">
      <c r="F2433" s="172"/>
    </row>
    <row r="2434" ht="12.75">
      <c r="F2434" s="172"/>
    </row>
    <row r="2435" ht="12.75">
      <c r="F2435" s="172"/>
    </row>
    <row r="2436" ht="12.75">
      <c r="F2436" s="172"/>
    </row>
    <row r="2437" ht="12.75">
      <c r="F2437" s="172"/>
    </row>
    <row r="2438" ht="12.75">
      <c r="F2438" s="172"/>
    </row>
    <row r="2439" ht="12.75">
      <c r="F2439" s="172"/>
    </row>
    <row r="2440" ht="12.75">
      <c r="F2440" s="172"/>
    </row>
    <row r="2441" ht="12.75">
      <c r="F2441" s="172"/>
    </row>
    <row r="2442" ht="12.75">
      <c r="F2442" s="172"/>
    </row>
    <row r="2443" ht="12.75">
      <c r="F2443" s="172"/>
    </row>
    <row r="2444" ht="12.75">
      <c r="F2444" s="172"/>
    </row>
    <row r="2445" ht="12.75">
      <c r="F2445" s="172"/>
    </row>
    <row r="2446" ht="12.75">
      <c r="F2446" s="172"/>
    </row>
    <row r="2447" ht="12.75">
      <c r="F2447" s="172"/>
    </row>
    <row r="2448" ht="12.75">
      <c r="F2448" s="172"/>
    </row>
    <row r="2449" ht="12.75">
      <c r="F2449" s="172"/>
    </row>
    <row r="2450" ht="12.75">
      <c r="F2450" s="172"/>
    </row>
    <row r="2451" ht="12.75">
      <c r="F2451" s="172"/>
    </row>
    <row r="2452" ht="12.75">
      <c r="F2452" s="172"/>
    </row>
    <row r="2453" ht="12.75">
      <c r="F2453" s="172"/>
    </row>
    <row r="2454" ht="12.75">
      <c r="F2454" s="172"/>
    </row>
    <row r="2455" ht="12.75">
      <c r="F2455" s="172"/>
    </row>
    <row r="2456" ht="12.75">
      <c r="F2456" s="172"/>
    </row>
    <row r="2457" ht="12.75">
      <c r="F2457" s="172"/>
    </row>
    <row r="2458" ht="12.75">
      <c r="F2458" s="172"/>
    </row>
    <row r="2459" ht="12.75">
      <c r="F2459" s="172"/>
    </row>
    <row r="2460" ht="12.75">
      <c r="F2460" s="172"/>
    </row>
    <row r="2461" ht="12.75">
      <c r="F2461" s="172"/>
    </row>
    <row r="2462" ht="12.75">
      <c r="F2462" s="172"/>
    </row>
    <row r="2463" ht="12.75">
      <c r="F2463" s="172"/>
    </row>
    <row r="2464" ht="12.75">
      <c r="F2464" s="172"/>
    </row>
    <row r="2465" ht="12.75">
      <c r="F2465" s="172"/>
    </row>
    <row r="2466" ht="12.75">
      <c r="F2466" s="172"/>
    </row>
    <row r="2467" ht="12.75">
      <c r="F2467" s="172"/>
    </row>
    <row r="2468" ht="12.75">
      <c r="F2468" s="172"/>
    </row>
    <row r="2469" ht="12.75">
      <c r="F2469" s="172"/>
    </row>
    <row r="2470" ht="12.75">
      <c r="F2470" s="172"/>
    </row>
    <row r="2471" ht="12.75">
      <c r="F2471" s="172"/>
    </row>
    <row r="2472" ht="12.75">
      <c r="F2472" s="172"/>
    </row>
    <row r="2473" ht="12.75">
      <c r="F2473" s="172"/>
    </row>
    <row r="2474" ht="12.75">
      <c r="F2474" s="172"/>
    </row>
    <row r="2475" ht="12.75">
      <c r="F2475" s="172"/>
    </row>
    <row r="2476" ht="12.75">
      <c r="F2476" s="172"/>
    </row>
    <row r="2477" ht="12.75">
      <c r="F2477" s="172"/>
    </row>
    <row r="2478" ht="12.75">
      <c r="F2478" s="172"/>
    </row>
    <row r="2479" ht="12.75">
      <c r="F2479" s="172"/>
    </row>
    <row r="2480" ht="12.75">
      <c r="F2480" s="172"/>
    </row>
    <row r="2481" ht="12.75">
      <c r="F2481" s="172"/>
    </row>
    <row r="2482" ht="12.75">
      <c r="F2482" s="172"/>
    </row>
    <row r="2483" ht="12.75">
      <c r="F2483" s="172"/>
    </row>
    <row r="2484" ht="12.75">
      <c r="F2484" s="172"/>
    </row>
    <row r="2485" ht="12.75">
      <c r="F2485" s="172"/>
    </row>
    <row r="2486" ht="12.75">
      <c r="F2486" s="172"/>
    </row>
    <row r="2487" ht="12.75">
      <c r="F2487" s="172"/>
    </row>
    <row r="2488" ht="12.75">
      <c r="F2488" s="172"/>
    </row>
    <row r="2489" ht="12.75">
      <c r="F2489" s="172"/>
    </row>
    <row r="2490" ht="12.75">
      <c r="F2490" s="172"/>
    </row>
    <row r="2491" ht="12.75">
      <c r="F2491" s="172"/>
    </row>
    <row r="2492" ht="12.75">
      <c r="F2492" s="172"/>
    </row>
    <row r="2493" ht="12.75">
      <c r="F2493" s="172"/>
    </row>
    <row r="2494" ht="12.75">
      <c r="F2494" s="172"/>
    </row>
    <row r="2495" ht="12.75">
      <c r="F2495" s="172"/>
    </row>
    <row r="2496" ht="12.75">
      <c r="F2496" s="172"/>
    </row>
    <row r="2497" ht="12.75">
      <c r="F2497" s="172"/>
    </row>
    <row r="2498" ht="12.75">
      <c r="F2498" s="172"/>
    </row>
    <row r="2499" ht="12.75">
      <c r="F2499" s="172"/>
    </row>
    <row r="2500" ht="12.75">
      <c r="F2500" s="172"/>
    </row>
    <row r="2501" ht="12.75">
      <c r="F2501" s="172"/>
    </row>
    <row r="2502" ht="12.75">
      <c r="F2502" s="172"/>
    </row>
    <row r="2503" ht="12.75">
      <c r="F2503" s="172"/>
    </row>
    <row r="2504" ht="12.75">
      <c r="F2504" s="172"/>
    </row>
    <row r="2505" ht="12.75">
      <c r="F2505" s="172"/>
    </row>
    <row r="2506" ht="12.75">
      <c r="F2506" s="172"/>
    </row>
    <row r="2507" ht="12.75">
      <c r="F2507" s="172"/>
    </row>
    <row r="2508" ht="12.75">
      <c r="F2508" s="172"/>
    </row>
    <row r="2509" ht="12.75">
      <c r="F2509" s="172"/>
    </row>
    <row r="2510" ht="12.75">
      <c r="F2510" s="172"/>
    </row>
    <row r="2511" ht="12.75">
      <c r="F2511" s="172"/>
    </row>
    <row r="2512" ht="12.75">
      <c r="F2512" s="172"/>
    </row>
    <row r="2513" ht="12.75">
      <c r="F2513" s="172"/>
    </row>
    <row r="2514" ht="12.75">
      <c r="F2514" s="172"/>
    </row>
    <row r="2515" ht="12.75">
      <c r="F2515" s="172"/>
    </row>
    <row r="2516" ht="12.75">
      <c r="F2516" s="172"/>
    </row>
    <row r="2517" ht="12.75">
      <c r="F2517" s="172"/>
    </row>
    <row r="2518" ht="12.75">
      <c r="F2518" s="172"/>
    </row>
    <row r="2519" ht="12.75">
      <c r="F2519" s="172"/>
    </row>
    <row r="2520" ht="12.75">
      <c r="F2520" s="172"/>
    </row>
    <row r="2521" ht="12.75">
      <c r="F2521" s="172"/>
    </row>
    <row r="2522" ht="12.75">
      <c r="F2522" s="172"/>
    </row>
    <row r="2523" ht="12.75">
      <c r="F2523" s="172"/>
    </row>
    <row r="2524" ht="12.75">
      <c r="F2524" s="172"/>
    </row>
    <row r="2525" ht="12.75">
      <c r="F2525" s="172"/>
    </row>
    <row r="2526" ht="12.75">
      <c r="F2526" s="172"/>
    </row>
    <row r="2527" ht="12.75">
      <c r="F2527" s="172"/>
    </row>
    <row r="2528" ht="12.75">
      <c r="F2528" s="172"/>
    </row>
    <row r="2529" ht="12.75">
      <c r="F2529" s="172"/>
    </row>
    <row r="2530" ht="12.75">
      <c r="F2530" s="172"/>
    </row>
    <row r="2531" ht="12.75">
      <c r="F2531" s="172"/>
    </row>
    <row r="2532" ht="12.75">
      <c r="F2532" s="172"/>
    </row>
    <row r="2533" ht="12.75">
      <c r="F2533" s="172"/>
    </row>
    <row r="2534" ht="12.75">
      <c r="F2534" s="172"/>
    </row>
    <row r="2535" ht="12.75">
      <c r="F2535" s="172"/>
    </row>
    <row r="2536" ht="12.75">
      <c r="F2536" s="172"/>
    </row>
    <row r="2537" ht="12.75">
      <c r="F2537" s="172"/>
    </row>
    <row r="2538" ht="12.75">
      <c r="F2538" s="172"/>
    </row>
    <row r="2539" ht="12.75">
      <c r="F2539" s="172"/>
    </row>
    <row r="2540" ht="12.75">
      <c r="F2540" s="172"/>
    </row>
    <row r="2541" ht="12.75">
      <c r="F2541" s="172"/>
    </row>
    <row r="2542" ht="12.75">
      <c r="F2542" s="172"/>
    </row>
    <row r="2543" ht="12.75">
      <c r="F2543" s="172"/>
    </row>
    <row r="2544" ht="12.75">
      <c r="F2544" s="172"/>
    </row>
    <row r="2545" ht="12.75">
      <c r="F2545" s="172"/>
    </row>
    <row r="2546" ht="12.75">
      <c r="F2546" s="172"/>
    </row>
    <row r="2547" ht="12.75">
      <c r="F2547" s="172"/>
    </row>
    <row r="2548" ht="12.75">
      <c r="F2548" s="172"/>
    </row>
    <row r="2549" ht="12.75">
      <c r="F2549" s="172"/>
    </row>
    <row r="2550" ht="12.75">
      <c r="F2550" s="172"/>
    </row>
    <row r="2551" ht="12.75">
      <c r="F2551" s="172"/>
    </row>
    <row r="2552" ht="12.75">
      <c r="F2552" s="172"/>
    </row>
    <row r="2553" ht="12.75">
      <c r="F2553" s="172"/>
    </row>
    <row r="2554" ht="12.75">
      <c r="F2554" s="172"/>
    </row>
    <row r="2555" ht="12.75">
      <c r="F2555" s="172"/>
    </row>
    <row r="2556" ht="12.75">
      <c r="F2556" s="172"/>
    </row>
    <row r="2557" ht="12.75">
      <c r="F2557" s="172"/>
    </row>
    <row r="2558" ht="12.75">
      <c r="F2558" s="172"/>
    </row>
    <row r="2559" ht="12.75">
      <c r="F2559" s="172"/>
    </row>
    <row r="2560" ht="12.75">
      <c r="F2560" s="172"/>
    </row>
    <row r="2561" ht="12.75">
      <c r="F2561" s="172"/>
    </row>
    <row r="2562" ht="12.75">
      <c r="F2562" s="172"/>
    </row>
    <row r="2563" ht="12.75">
      <c r="F2563" s="172"/>
    </row>
    <row r="2564" ht="12.75">
      <c r="F2564" s="172"/>
    </row>
    <row r="2565" ht="12.75">
      <c r="F2565" s="172"/>
    </row>
    <row r="2566" ht="12.75">
      <c r="F2566" s="172"/>
    </row>
    <row r="2567" ht="12.75">
      <c r="F2567" s="172"/>
    </row>
    <row r="2568" ht="12.75">
      <c r="F2568" s="172"/>
    </row>
    <row r="2569" ht="12.75">
      <c r="F2569" s="172"/>
    </row>
    <row r="2570" ht="12.75">
      <c r="F2570" s="172"/>
    </row>
    <row r="2571" ht="12.75">
      <c r="F2571" s="172"/>
    </row>
    <row r="2572" ht="12.75">
      <c r="F2572" s="172"/>
    </row>
    <row r="2573" ht="12.75">
      <c r="F2573" s="172"/>
    </row>
    <row r="2574" ht="12.75">
      <c r="F2574" s="172"/>
    </row>
    <row r="2575" ht="12.75">
      <c r="F2575" s="172"/>
    </row>
    <row r="2576" ht="12.75">
      <c r="F2576" s="172"/>
    </row>
    <row r="2577" ht="12.75">
      <c r="F2577" s="172"/>
    </row>
    <row r="2578" ht="12.75">
      <c r="F2578" s="172"/>
    </row>
    <row r="2579" ht="12.75">
      <c r="F2579" s="172"/>
    </row>
    <row r="2580" ht="12.75">
      <c r="F2580" s="172"/>
    </row>
    <row r="2581" ht="12.75">
      <c r="F2581" s="172"/>
    </row>
    <row r="2582" ht="12.75">
      <c r="F2582" s="172"/>
    </row>
    <row r="2583" ht="12.75">
      <c r="F2583" s="172"/>
    </row>
    <row r="2584" ht="12.75">
      <c r="F2584" s="172"/>
    </row>
    <row r="2585" ht="12.75">
      <c r="F2585" s="172"/>
    </row>
    <row r="2586" ht="12.75">
      <c r="F2586" s="172"/>
    </row>
    <row r="2587" ht="12.75">
      <c r="F2587" s="172"/>
    </row>
    <row r="2588" ht="12.75">
      <c r="F2588" s="172"/>
    </row>
    <row r="2589" ht="12.75">
      <c r="F2589" s="172"/>
    </row>
    <row r="2590" ht="12.75">
      <c r="F2590" s="172"/>
    </row>
    <row r="2591" ht="12.75">
      <c r="F2591" s="172"/>
    </row>
    <row r="2592" ht="12.75">
      <c r="F2592" s="172"/>
    </row>
    <row r="2593" ht="12.75">
      <c r="F2593" s="172"/>
    </row>
    <row r="2594" ht="12.75">
      <c r="F2594" s="172"/>
    </row>
    <row r="2595" ht="12.75">
      <c r="F2595" s="172"/>
    </row>
    <row r="2596" ht="12.75">
      <c r="F2596" s="172"/>
    </row>
    <row r="2597" ht="12.75">
      <c r="F2597" s="172"/>
    </row>
    <row r="2598" ht="12.75">
      <c r="F2598" s="172"/>
    </row>
    <row r="2599" ht="12.75">
      <c r="F2599" s="172"/>
    </row>
    <row r="2600" ht="12.75">
      <c r="F2600" s="172"/>
    </row>
    <row r="2601" ht="12.75">
      <c r="F2601" s="172"/>
    </row>
    <row r="2602" ht="12.75">
      <c r="F2602" s="172"/>
    </row>
    <row r="2603" ht="12.75">
      <c r="F2603" s="172"/>
    </row>
    <row r="2604" ht="12.75">
      <c r="F2604" s="172"/>
    </row>
    <row r="2605" ht="12.75">
      <c r="F2605" s="172"/>
    </row>
    <row r="2606" ht="12.75">
      <c r="F2606" s="172"/>
    </row>
    <row r="2607" ht="12.75">
      <c r="F2607" s="172"/>
    </row>
    <row r="2608" ht="12.75">
      <c r="F2608" s="172"/>
    </row>
    <row r="2609" ht="12.75">
      <c r="F2609" s="172"/>
    </row>
    <row r="2610" ht="12.75">
      <c r="F2610" s="172"/>
    </row>
    <row r="2611" ht="12.75">
      <c r="F2611" s="172"/>
    </row>
    <row r="2612" ht="12.75">
      <c r="F2612" s="172"/>
    </row>
    <row r="2613" ht="12.75">
      <c r="F2613" s="172"/>
    </row>
    <row r="2614" ht="12.75">
      <c r="F2614" s="172"/>
    </row>
    <row r="2615" ht="12.75">
      <c r="F2615" s="172"/>
    </row>
    <row r="2616" ht="12.75">
      <c r="F2616" s="172"/>
    </row>
    <row r="2617" ht="12.75">
      <c r="F2617" s="172"/>
    </row>
    <row r="2618" ht="12.75">
      <c r="F2618" s="172"/>
    </row>
    <row r="2619" ht="12.75">
      <c r="F2619" s="172"/>
    </row>
    <row r="2620" ht="12.75">
      <c r="F2620" s="172"/>
    </row>
    <row r="2621" ht="12.75">
      <c r="F2621" s="172"/>
    </row>
    <row r="2622" ht="12.75">
      <c r="F2622" s="172"/>
    </row>
    <row r="2623" ht="12.75">
      <c r="F2623" s="172"/>
    </row>
    <row r="2624" ht="12.75">
      <c r="F2624" s="172"/>
    </row>
    <row r="2625" ht="12.75">
      <c r="F2625" s="172"/>
    </row>
    <row r="2626" ht="12.75">
      <c r="F2626" s="172"/>
    </row>
    <row r="2627" ht="12.75">
      <c r="F2627" s="172"/>
    </row>
    <row r="2628" ht="12.75">
      <c r="F2628" s="172"/>
    </row>
    <row r="2629" ht="12.75">
      <c r="F2629" s="172"/>
    </row>
    <row r="2630" ht="12.75">
      <c r="F2630" s="172"/>
    </row>
    <row r="2631" ht="12.75">
      <c r="F2631" s="172"/>
    </row>
    <row r="2632" ht="12.75">
      <c r="F2632" s="172"/>
    </row>
    <row r="2633" ht="12.75">
      <c r="F2633" s="172"/>
    </row>
    <row r="2634" ht="12.75">
      <c r="F2634" s="172"/>
    </row>
    <row r="2635" ht="12.75">
      <c r="F2635" s="172"/>
    </row>
    <row r="2636" ht="12.75">
      <c r="F2636" s="172"/>
    </row>
    <row r="2637" ht="12.75">
      <c r="F2637" s="172"/>
    </row>
    <row r="2638" ht="12.75">
      <c r="F2638" s="172"/>
    </row>
    <row r="2639" ht="12.75">
      <c r="F2639" s="172"/>
    </row>
    <row r="2640" ht="12.75">
      <c r="F2640" s="172"/>
    </row>
    <row r="2641" ht="12.75">
      <c r="F2641" s="172"/>
    </row>
    <row r="2642" ht="12.75">
      <c r="F2642" s="172"/>
    </row>
    <row r="2643" ht="12.75">
      <c r="F2643" s="172"/>
    </row>
    <row r="2644" ht="12.75">
      <c r="F2644" s="172"/>
    </row>
    <row r="2645" ht="12.75">
      <c r="F2645" s="172"/>
    </row>
    <row r="2646" ht="12.75">
      <c r="F2646" s="172"/>
    </row>
    <row r="2647" ht="12.75">
      <c r="F2647" s="172"/>
    </row>
    <row r="2648" ht="12.75">
      <c r="F2648" s="172"/>
    </row>
    <row r="2649" ht="12.75">
      <c r="F2649" s="172"/>
    </row>
    <row r="2650" ht="12.75">
      <c r="F2650" s="172"/>
    </row>
    <row r="2651" ht="12.75">
      <c r="F2651" s="172"/>
    </row>
    <row r="2652" ht="12.75">
      <c r="F2652" s="172"/>
    </row>
    <row r="2653" ht="12.75">
      <c r="F2653" s="172"/>
    </row>
    <row r="2654" ht="12.75">
      <c r="F2654" s="172"/>
    </row>
    <row r="2655" ht="12.75">
      <c r="F2655" s="172"/>
    </row>
    <row r="2656" ht="12.75">
      <c r="F2656" s="172"/>
    </row>
    <row r="2657" ht="12.75">
      <c r="F2657" s="172"/>
    </row>
    <row r="2658" ht="12.75">
      <c r="F2658" s="172"/>
    </row>
    <row r="2659" ht="12.75">
      <c r="F2659" s="172"/>
    </row>
    <row r="2660" ht="12.75">
      <c r="F2660" s="172"/>
    </row>
    <row r="2661" ht="12.75">
      <c r="F2661" s="172"/>
    </row>
    <row r="2662" ht="12.75">
      <c r="F2662" s="172"/>
    </row>
    <row r="2663" ht="12.75">
      <c r="F2663" s="172"/>
    </row>
    <row r="2664" ht="12.75">
      <c r="F2664" s="172"/>
    </row>
    <row r="2665" ht="12.75">
      <c r="F2665" s="172"/>
    </row>
    <row r="2666" ht="12.75">
      <c r="F2666" s="172"/>
    </row>
    <row r="2667" ht="12.75">
      <c r="F2667" s="172"/>
    </row>
    <row r="2668" ht="12.75">
      <c r="F2668" s="172"/>
    </row>
    <row r="2669" ht="12.75">
      <c r="F2669" s="172"/>
    </row>
    <row r="2670" ht="12.75">
      <c r="F2670" s="172"/>
    </row>
    <row r="2671" ht="12.75">
      <c r="F2671" s="172"/>
    </row>
    <row r="2672" ht="12.75">
      <c r="F2672" s="172"/>
    </row>
    <row r="2673" ht="12.75">
      <c r="F2673" s="172"/>
    </row>
    <row r="2674" ht="12.75">
      <c r="F2674" s="172"/>
    </row>
    <row r="2675" ht="12.75">
      <c r="F2675" s="172"/>
    </row>
    <row r="2676" ht="12.75">
      <c r="F2676" s="172"/>
    </row>
    <row r="2677" ht="12.75">
      <c r="F2677" s="172"/>
    </row>
    <row r="2678" ht="12.75">
      <c r="F2678" s="172"/>
    </row>
    <row r="2679" ht="12.75">
      <c r="F2679" s="172"/>
    </row>
    <row r="2680" ht="12.75">
      <c r="F2680" s="172"/>
    </row>
    <row r="2681" ht="12.75">
      <c r="F2681" s="172"/>
    </row>
    <row r="2682" ht="12.75">
      <c r="F2682" s="172"/>
    </row>
    <row r="2683" ht="12.75">
      <c r="F2683" s="172"/>
    </row>
    <row r="2684" ht="12.75">
      <c r="F2684" s="172"/>
    </row>
    <row r="2685" ht="12.75">
      <c r="F2685" s="172"/>
    </row>
    <row r="2686" ht="12.75">
      <c r="F2686" s="172"/>
    </row>
    <row r="2687" ht="12.75">
      <c r="F2687" s="172"/>
    </row>
    <row r="2688" ht="12.75">
      <c r="F2688" s="172"/>
    </row>
    <row r="2689" ht="12.75">
      <c r="F2689" s="172"/>
    </row>
    <row r="2690" ht="12.75">
      <c r="F2690" s="172"/>
    </row>
    <row r="2691" ht="12.75">
      <c r="F2691" s="172"/>
    </row>
    <row r="2692" ht="12.75">
      <c r="F2692" s="172"/>
    </row>
    <row r="2693" ht="12.75">
      <c r="F2693" s="172"/>
    </row>
    <row r="2694" ht="12.75">
      <c r="F2694" s="172"/>
    </row>
    <row r="2695" ht="12.75">
      <c r="F2695" s="172"/>
    </row>
    <row r="2696" ht="12.75">
      <c r="F2696" s="172"/>
    </row>
    <row r="2697" ht="12.75">
      <c r="F2697" s="172"/>
    </row>
    <row r="2698" ht="12.75">
      <c r="F2698" s="172"/>
    </row>
    <row r="2699" ht="12.75">
      <c r="F2699" s="172"/>
    </row>
    <row r="2700" ht="12.75">
      <c r="F2700" s="172"/>
    </row>
    <row r="2701" ht="12.75">
      <c r="F2701" s="172"/>
    </row>
    <row r="2702" ht="12.75">
      <c r="F2702" s="172"/>
    </row>
    <row r="2703" ht="12.75">
      <c r="F2703" s="172"/>
    </row>
    <row r="2704" ht="12.75">
      <c r="F2704" s="172"/>
    </row>
    <row r="2705" ht="12.75">
      <c r="F2705" s="172"/>
    </row>
    <row r="2706" ht="12.75">
      <c r="F2706" s="172"/>
    </row>
    <row r="2707" ht="12.75">
      <c r="F2707" s="172"/>
    </row>
    <row r="2708" ht="12.75">
      <c r="F2708" s="172"/>
    </row>
    <row r="2709" ht="12.75">
      <c r="F2709" s="172"/>
    </row>
    <row r="2710" ht="12.75">
      <c r="F2710" s="172"/>
    </row>
    <row r="2711" ht="12.75">
      <c r="F2711" s="172"/>
    </row>
    <row r="2712" ht="12.75">
      <c r="F2712" s="172"/>
    </row>
    <row r="2713" ht="12.75">
      <c r="F2713" s="172"/>
    </row>
    <row r="2714" ht="12.75">
      <c r="F2714" s="172"/>
    </row>
    <row r="2715" ht="12.75">
      <c r="F2715" s="172"/>
    </row>
    <row r="2716" ht="12.75">
      <c r="F2716" s="172"/>
    </row>
    <row r="2717" ht="12.75">
      <c r="F2717" s="172"/>
    </row>
    <row r="2718" ht="12.75">
      <c r="F2718" s="172"/>
    </row>
    <row r="2719" ht="12.75">
      <c r="F2719" s="172"/>
    </row>
    <row r="2720" ht="12.75">
      <c r="F2720" s="172"/>
    </row>
    <row r="2721" ht="12.75">
      <c r="F2721" s="172"/>
    </row>
    <row r="2722" ht="12.75">
      <c r="F2722" s="172"/>
    </row>
    <row r="2723" ht="12.75">
      <c r="F2723" s="172"/>
    </row>
    <row r="2724" ht="12.75">
      <c r="F2724" s="172"/>
    </row>
    <row r="2725" ht="12.75">
      <c r="F2725" s="172"/>
    </row>
    <row r="2726" ht="12.75">
      <c r="F2726" s="172"/>
    </row>
    <row r="2727" ht="12.75">
      <c r="F2727" s="172"/>
    </row>
    <row r="2728" ht="12.75">
      <c r="F2728" s="172"/>
    </row>
    <row r="2729" ht="12.75">
      <c r="F2729" s="172"/>
    </row>
    <row r="2730" ht="12.75">
      <c r="F2730" s="172"/>
    </row>
    <row r="2731" ht="12.75">
      <c r="F2731" s="172"/>
    </row>
    <row r="2732" ht="12.75">
      <c r="F2732" s="172"/>
    </row>
    <row r="2733" ht="12.75">
      <c r="F2733" s="172"/>
    </row>
    <row r="2734" ht="12.75">
      <c r="F2734" s="172"/>
    </row>
    <row r="2735" ht="12.75">
      <c r="F2735" s="172"/>
    </row>
    <row r="2736" ht="12.75">
      <c r="F2736" s="172"/>
    </row>
    <row r="2737" ht="12.75">
      <c r="F2737" s="172"/>
    </row>
    <row r="2738" ht="12.75">
      <c r="F2738" s="172"/>
    </row>
    <row r="2739" ht="12.75">
      <c r="F2739" s="172"/>
    </row>
    <row r="2740" ht="12.75">
      <c r="F2740" s="172"/>
    </row>
    <row r="2741" ht="12.75">
      <c r="F2741" s="172"/>
    </row>
    <row r="2742" ht="12.75">
      <c r="F2742" s="172"/>
    </row>
    <row r="2743" ht="12.75">
      <c r="F2743" s="172"/>
    </row>
    <row r="2744" ht="12.75">
      <c r="F2744" s="172"/>
    </row>
    <row r="2745" ht="12.75">
      <c r="F2745" s="172"/>
    </row>
    <row r="2746" ht="12.75">
      <c r="F2746" s="172"/>
    </row>
    <row r="2747" ht="12.75">
      <c r="F2747" s="172"/>
    </row>
    <row r="2748" ht="12.75">
      <c r="F2748" s="172"/>
    </row>
    <row r="2749" ht="12.75">
      <c r="F2749" s="172"/>
    </row>
    <row r="2750" ht="12.75">
      <c r="F2750" s="172"/>
    </row>
    <row r="2751" ht="12.75">
      <c r="F2751" s="172"/>
    </row>
    <row r="2752" ht="12.75">
      <c r="F2752" s="172"/>
    </row>
    <row r="2753" ht="12.75">
      <c r="F2753" s="172"/>
    </row>
    <row r="2754" ht="12.75">
      <c r="F2754" s="172"/>
    </row>
    <row r="2755" ht="12.75">
      <c r="F2755" s="172"/>
    </row>
    <row r="2756" ht="12.75">
      <c r="F2756" s="172"/>
    </row>
    <row r="2757" ht="12.75">
      <c r="F2757" s="172"/>
    </row>
    <row r="2758" ht="12.75">
      <c r="F2758" s="172"/>
    </row>
    <row r="2759" ht="12.75">
      <c r="F2759" s="172"/>
    </row>
    <row r="2760" ht="12.75">
      <c r="F2760" s="172"/>
    </row>
    <row r="2761" ht="12.75">
      <c r="F2761" s="172"/>
    </row>
    <row r="2762" ht="12.75">
      <c r="F2762" s="172"/>
    </row>
    <row r="2763" ht="12.75">
      <c r="F2763" s="172"/>
    </row>
    <row r="2764" ht="12.75">
      <c r="F2764" s="172"/>
    </row>
    <row r="2765" ht="12.75">
      <c r="F2765" s="172"/>
    </row>
    <row r="2766" ht="12.75">
      <c r="F2766" s="172"/>
    </row>
    <row r="2767" ht="12.75">
      <c r="F2767" s="172"/>
    </row>
    <row r="2768" ht="12.75">
      <c r="F2768" s="172"/>
    </row>
    <row r="2769" ht="12.75">
      <c r="F2769" s="172"/>
    </row>
    <row r="2770" ht="12.75">
      <c r="F2770" s="172"/>
    </row>
    <row r="2771" ht="12.75">
      <c r="F2771" s="172"/>
    </row>
    <row r="2772" ht="12.75">
      <c r="F2772" s="172"/>
    </row>
    <row r="2773" ht="12.75">
      <c r="F2773" s="172"/>
    </row>
    <row r="2774" ht="12.75">
      <c r="F2774" s="172"/>
    </row>
    <row r="2775" ht="12.75">
      <c r="F2775" s="172"/>
    </row>
    <row r="2776" ht="12.75">
      <c r="F2776" s="172"/>
    </row>
    <row r="2777" ht="12.75">
      <c r="F2777" s="172"/>
    </row>
    <row r="2778" ht="12.75">
      <c r="F2778" s="172"/>
    </row>
    <row r="2779" ht="12.75">
      <c r="F2779" s="172"/>
    </row>
    <row r="2780" ht="12.75">
      <c r="F2780" s="172"/>
    </row>
    <row r="2781" ht="12.75">
      <c r="F2781" s="172"/>
    </row>
    <row r="2782" ht="12.75">
      <c r="F2782" s="172"/>
    </row>
    <row r="2783" ht="12.75">
      <c r="F2783" s="172"/>
    </row>
    <row r="2784" ht="12.75">
      <c r="F2784" s="172"/>
    </row>
    <row r="2785" ht="12.75">
      <c r="F2785" s="172"/>
    </row>
    <row r="2786" ht="12.75">
      <c r="F2786" s="172"/>
    </row>
    <row r="2787" ht="12.75">
      <c r="F2787" s="172"/>
    </row>
    <row r="2788" ht="12.75">
      <c r="F2788" s="172"/>
    </row>
    <row r="2789" ht="12.75">
      <c r="F2789" s="172"/>
    </row>
    <row r="2790" ht="12.75">
      <c r="F2790" s="172"/>
    </row>
    <row r="2791" ht="12.75">
      <c r="F2791" s="172"/>
    </row>
    <row r="2792" ht="12.75">
      <c r="F2792" s="172"/>
    </row>
    <row r="2793" ht="12.75">
      <c r="F2793" s="172"/>
    </row>
    <row r="2794" ht="12.75">
      <c r="F2794" s="172"/>
    </row>
    <row r="2795" ht="12.75">
      <c r="F2795" s="172"/>
    </row>
    <row r="2796" ht="12.75">
      <c r="F2796" s="172"/>
    </row>
    <row r="2797" ht="12.75">
      <c r="F2797" s="172"/>
    </row>
    <row r="2798" ht="12.75">
      <c r="F2798" s="172"/>
    </row>
    <row r="2799" ht="12.75">
      <c r="F2799" s="172"/>
    </row>
    <row r="2800" ht="12.75">
      <c r="F2800" s="172"/>
    </row>
    <row r="2801" ht="12.75">
      <c r="F2801" s="172"/>
    </row>
    <row r="2802" ht="12.75">
      <c r="F2802" s="172"/>
    </row>
    <row r="2803" ht="12.75">
      <c r="F2803" s="172"/>
    </row>
    <row r="2804" ht="12.75">
      <c r="F2804" s="172"/>
    </row>
    <row r="2805" ht="12.75">
      <c r="F2805" s="172"/>
    </row>
    <row r="2806" ht="12.75">
      <c r="F2806" s="172"/>
    </row>
    <row r="2807" ht="12.75">
      <c r="F2807" s="172"/>
    </row>
    <row r="2808" ht="12.75">
      <c r="F2808" s="172"/>
    </row>
    <row r="2809" ht="12.75">
      <c r="F2809" s="172"/>
    </row>
    <row r="2810" ht="12.75">
      <c r="F2810" s="172"/>
    </row>
    <row r="2811" ht="12.75">
      <c r="F2811" s="172"/>
    </row>
    <row r="2812" ht="12.75">
      <c r="F2812" s="172"/>
    </row>
    <row r="2813" ht="12.75">
      <c r="F2813" s="172"/>
    </row>
    <row r="2814" ht="12.75">
      <c r="F2814" s="172"/>
    </row>
    <row r="2815" ht="12.75">
      <c r="F2815" s="172"/>
    </row>
    <row r="2816" ht="12.75">
      <c r="F2816" s="172"/>
    </row>
    <row r="2817" ht="12.75">
      <c r="F2817" s="172"/>
    </row>
    <row r="2818" ht="12.75">
      <c r="F2818" s="172"/>
    </row>
    <row r="2819" ht="12.75">
      <c r="F2819" s="172"/>
    </row>
    <row r="2820" ht="12.75">
      <c r="F2820" s="172"/>
    </row>
    <row r="2821" ht="12.75">
      <c r="F2821" s="172"/>
    </row>
    <row r="2822" ht="12.75">
      <c r="F2822" s="172"/>
    </row>
    <row r="2823" ht="12.75">
      <c r="F2823" s="172"/>
    </row>
    <row r="2824" ht="12.75">
      <c r="F2824" s="172"/>
    </row>
    <row r="2825" ht="12.75">
      <c r="F2825" s="172"/>
    </row>
    <row r="2826" ht="12.75">
      <c r="F2826" s="172"/>
    </row>
    <row r="2827" ht="12.75">
      <c r="F2827" s="172"/>
    </row>
    <row r="2828" ht="12.75">
      <c r="F2828" s="172"/>
    </row>
    <row r="2829" ht="12.75">
      <c r="F2829" s="172"/>
    </row>
    <row r="2830" ht="12.75">
      <c r="F2830" s="172"/>
    </row>
    <row r="2831" ht="12.75">
      <c r="F2831" s="172"/>
    </row>
    <row r="2832" ht="12.75">
      <c r="F2832" s="172"/>
    </row>
    <row r="2833" ht="12.75">
      <c r="F2833" s="172"/>
    </row>
    <row r="2834" ht="12.75">
      <c r="F2834" s="172"/>
    </row>
    <row r="2835" ht="12.75">
      <c r="F2835" s="172"/>
    </row>
    <row r="2836" ht="12.75">
      <c r="F2836" s="172"/>
    </row>
    <row r="2837" ht="12.75">
      <c r="F2837" s="172"/>
    </row>
    <row r="2838" ht="12.75">
      <c r="F2838" s="172"/>
    </row>
    <row r="2839" ht="12.75">
      <c r="F2839" s="172"/>
    </row>
    <row r="2840" ht="12.75">
      <c r="F2840" s="172"/>
    </row>
    <row r="2841" ht="12.75">
      <c r="F2841" s="172"/>
    </row>
    <row r="2842" ht="12.75">
      <c r="F2842" s="172"/>
    </row>
    <row r="2843" ht="12.75">
      <c r="F2843" s="172"/>
    </row>
    <row r="2844" ht="12.75">
      <c r="F2844" s="172"/>
    </row>
    <row r="2845" ht="12.75">
      <c r="F2845" s="172"/>
    </row>
    <row r="2846" ht="12.75">
      <c r="F2846" s="172"/>
    </row>
    <row r="2847" ht="12.75">
      <c r="F2847" s="172"/>
    </row>
    <row r="2848" ht="12.75">
      <c r="F2848" s="172"/>
    </row>
    <row r="2849" ht="12.75">
      <c r="F2849" s="172"/>
    </row>
    <row r="2850" ht="12.75">
      <c r="F2850" s="172"/>
    </row>
    <row r="2851" ht="12.75">
      <c r="F2851" s="172"/>
    </row>
    <row r="2852" ht="12.75">
      <c r="F2852" s="172"/>
    </row>
    <row r="2853" ht="12.75">
      <c r="F2853" s="172"/>
    </row>
    <row r="2854" ht="12.75">
      <c r="F2854" s="172"/>
    </row>
    <row r="2855" ht="12.75">
      <c r="F2855" s="172"/>
    </row>
    <row r="2856" ht="12.75">
      <c r="F2856" s="172"/>
    </row>
    <row r="2857" ht="12.75">
      <c r="F2857" s="172"/>
    </row>
    <row r="2858" ht="12.75">
      <c r="F2858" s="172"/>
    </row>
    <row r="2859" ht="12.75">
      <c r="F2859" s="172"/>
    </row>
    <row r="2860" ht="12.75">
      <c r="F2860" s="172"/>
    </row>
    <row r="2861" ht="12.75">
      <c r="F2861" s="172"/>
    </row>
    <row r="2862" ht="12.75">
      <c r="F2862" s="172"/>
    </row>
    <row r="2863" ht="12.75">
      <c r="F2863" s="172"/>
    </row>
    <row r="2864" ht="12.75">
      <c r="F2864" s="172"/>
    </row>
    <row r="2865" ht="12.75">
      <c r="F2865" s="172"/>
    </row>
    <row r="2866" ht="12.75">
      <c r="F2866" s="172"/>
    </row>
    <row r="2867" ht="12.75">
      <c r="F2867" s="172"/>
    </row>
    <row r="2868" ht="12.75">
      <c r="F2868" s="172"/>
    </row>
    <row r="2869" ht="12.75">
      <c r="F2869" s="172"/>
    </row>
    <row r="2870" ht="12.75">
      <c r="F2870" s="172"/>
    </row>
    <row r="2871" ht="12.75">
      <c r="F2871" s="172"/>
    </row>
    <row r="2872" ht="12.75">
      <c r="F2872" s="172"/>
    </row>
    <row r="2873" ht="12.75">
      <c r="F2873" s="172"/>
    </row>
    <row r="2874" ht="12.75">
      <c r="F2874" s="172"/>
    </row>
    <row r="2875" ht="12.75">
      <c r="F2875" s="172"/>
    </row>
    <row r="2876" ht="12.75">
      <c r="F2876" s="172"/>
    </row>
    <row r="2877" ht="12.75">
      <c r="F2877" s="172"/>
    </row>
    <row r="2878" ht="12.75">
      <c r="F2878" s="172"/>
    </row>
    <row r="2879" ht="12.75">
      <c r="F2879" s="172"/>
    </row>
    <row r="2880" ht="12.75">
      <c r="F2880" s="172"/>
    </row>
    <row r="2881" ht="12.75">
      <c r="F2881" s="172"/>
    </row>
    <row r="2882" ht="12.75">
      <c r="F2882" s="172"/>
    </row>
    <row r="2883" ht="12.75">
      <c r="F2883" s="172"/>
    </row>
    <row r="2884" ht="12.75">
      <c r="F2884" s="172"/>
    </row>
    <row r="2885" ht="12.75">
      <c r="F2885" s="172"/>
    </row>
    <row r="2886" ht="12.75">
      <c r="F2886" s="172"/>
    </row>
    <row r="2887" ht="12.75">
      <c r="F2887" s="172"/>
    </row>
    <row r="2888" ht="12.75">
      <c r="F2888" s="172"/>
    </row>
    <row r="2889" ht="12.75">
      <c r="F2889" s="172"/>
    </row>
    <row r="2890" ht="12.75">
      <c r="F2890" s="172"/>
    </row>
    <row r="2891" ht="12.75">
      <c r="F2891" s="172"/>
    </row>
    <row r="2892" ht="12.75">
      <c r="F2892" s="172"/>
    </row>
    <row r="2893" ht="12.75">
      <c r="F2893" s="172"/>
    </row>
    <row r="2894" ht="12.75">
      <c r="F2894" s="172"/>
    </row>
    <row r="2895" ht="12.75">
      <c r="F2895" s="172"/>
    </row>
    <row r="2896" ht="12.75">
      <c r="F2896" s="172"/>
    </row>
    <row r="2897" ht="12.75">
      <c r="F2897" s="172"/>
    </row>
    <row r="2898" ht="12.75">
      <c r="F2898" s="172"/>
    </row>
    <row r="2899" ht="12.75">
      <c r="F2899" s="172"/>
    </row>
    <row r="2900" ht="12.75">
      <c r="F2900" s="172"/>
    </row>
    <row r="2901" ht="12.75">
      <c r="F2901" s="172"/>
    </row>
    <row r="2902" ht="12.75">
      <c r="F2902" s="172"/>
    </row>
    <row r="2903" ht="12.75">
      <c r="F2903" s="172"/>
    </row>
    <row r="2904" ht="12.75">
      <c r="F2904" s="172"/>
    </row>
    <row r="2905" ht="12.75">
      <c r="F2905" s="172"/>
    </row>
    <row r="2906" ht="12.75">
      <c r="F2906" s="172"/>
    </row>
    <row r="2907" ht="12.75">
      <c r="F2907" s="172"/>
    </row>
    <row r="2908" ht="12.75">
      <c r="F2908" s="172"/>
    </row>
    <row r="2909" ht="12.75">
      <c r="F2909" s="172"/>
    </row>
    <row r="2910" ht="12.75">
      <c r="F2910" s="172"/>
    </row>
    <row r="2911" ht="12.75">
      <c r="F2911" s="172"/>
    </row>
    <row r="2912" ht="12.75">
      <c r="F2912" s="172"/>
    </row>
    <row r="2913" ht="12.75">
      <c r="F2913" s="172"/>
    </row>
    <row r="2914" ht="12.75">
      <c r="F2914" s="172"/>
    </row>
    <row r="2915" ht="12.75">
      <c r="F2915" s="172"/>
    </row>
    <row r="2916" ht="12.75">
      <c r="F2916" s="172"/>
    </row>
    <row r="2917" ht="12.75">
      <c r="F2917" s="172"/>
    </row>
    <row r="2918" ht="12.75">
      <c r="F2918" s="172"/>
    </row>
    <row r="2919" ht="12.75">
      <c r="F2919" s="172"/>
    </row>
    <row r="2920" ht="12.75">
      <c r="F2920" s="172"/>
    </row>
    <row r="2921" ht="12.75">
      <c r="F2921" s="172"/>
    </row>
    <row r="2922" ht="12.75">
      <c r="F2922" s="172"/>
    </row>
    <row r="2923" ht="12.75">
      <c r="F2923" s="172"/>
    </row>
    <row r="2924" ht="12.75">
      <c r="F2924" s="172"/>
    </row>
    <row r="2925" ht="12.75">
      <c r="F2925" s="172"/>
    </row>
    <row r="2926" ht="12.75">
      <c r="F2926" s="172"/>
    </row>
    <row r="2927" ht="12.75">
      <c r="F2927" s="172"/>
    </row>
    <row r="2928" ht="12.75">
      <c r="F2928" s="172"/>
    </row>
    <row r="2929" ht="12.75">
      <c r="F2929" s="172"/>
    </row>
    <row r="2930" ht="12.75">
      <c r="F2930" s="172"/>
    </row>
    <row r="2931" ht="12.75">
      <c r="F2931" s="172"/>
    </row>
    <row r="2932" ht="12.75">
      <c r="F2932" s="172"/>
    </row>
    <row r="2933" ht="12.75">
      <c r="F2933" s="172"/>
    </row>
    <row r="2934" ht="12.75">
      <c r="F2934" s="172"/>
    </row>
    <row r="2935" ht="12.75">
      <c r="F2935" s="172"/>
    </row>
    <row r="2936" ht="12.75">
      <c r="F2936" s="172"/>
    </row>
    <row r="2937" ht="12.75">
      <c r="F2937" s="172"/>
    </row>
    <row r="2938" ht="12.75">
      <c r="F2938" s="172"/>
    </row>
    <row r="2939" ht="12.75">
      <c r="F2939" s="172"/>
    </row>
    <row r="2940" ht="12.75">
      <c r="F2940" s="172"/>
    </row>
    <row r="2941" ht="12.75">
      <c r="F2941" s="172"/>
    </row>
    <row r="2942" ht="12.75">
      <c r="F2942" s="172"/>
    </row>
    <row r="2943" ht="12.75">
      <c r="F2943" s="172"/>
    </row>
    <row r="2944" ht="12.75">
      <c r="F2944" s="172"/>
    </row>
    <row r="2945" ht="12.75">
      <c r="F2945" s="172"/>
    </row>
    <row r="2946" ht="12.75">
      <c r="F2946" s="172"/>
    </row>
    <row r="2947" ht="12.75">
      <c r="F2947" s="172"/>
    </row>
    <row r="2948" ht="12.75">
      <c r="F2948" s="172"/>
    </row>
    <row r="2949" ht="12.75">
      <c r="F2949" s="172"/>
    </row>
    <row r="2950" ht="12.75">
      <c r="F2950" s="172"/>
    </row>
    <row r="2951" ht="12.75">
      <c r="F2951" s="172"/>
    </row>
    <row r="2952" ht="12.75">
      <c r="F2952" s="172"/>
    </row>
    <row r="2953" ht="12.75">
      <c r="F2953" s="172"/>
    </row>
    <row r="2954" ht="12.75">
      <c r="F2954" s="172"/>
    </row>
    <row r="2955" ht="12.75">
      <c r="F2955" s="172"/>
    </row>
    <row r="2956" ht="12.75">
      <c r="F2956" s="172"/>
    </row>
    <row r="2957" ht="12.75">
      <c r="F2957" s="172"/>
    </row>
    <row r="2958" ht="12.75">
      <c r="F2958" s="172"/>
    </row>
    <row r="2959" ht="12.75">
      <c r="F2959" s="172"/>
    </row>
    <row r="2960" ht="12.75">
      <c r="F2960" s="172"/>
    </row>
    <row r="2961" ht="12.75">
      <c r="F2961" s="172"/>
    </row>
    <row r="2962" ht="12.75">
      <c r="F2962" s="172"/>
    </row>
    <row r="2963" ht="12.75">
      <c r="F2963" s="172"/>
    </row>
    <row r="2964" ht="12.75">
      <c r="F2964" s="172"/>
    </row>
    <row r="2965" ht="12.75">
      <c r="F2965" s="172"/>
    </row>
    <row r="2966" ht="12.75">
      <c r="F2966" s="172"/>
    </row>
    <row r="2967" ht="12.75">
      <c r="F2967" s="172"/>
    </row>
    <row r="2968" ht="12.75">
      <c r="F2968" s="172"/>
    </row>
    <row r="2969" ht="12.75">
      <c r="F2969" s="172"/>
    </row>
    <row r="2970" ht="12.75">
      <c r="F2970" s="172"/>
    </row>
    <row r="2971" ht="12.75">
      <c r="F2971" s="172"/>
    </row>
    <row r="2972" ht="12.75">
      <c r="F2972" s="172"/>
    </row>
    <row r="2973" ht="12.75">
      <c r="F2973" s="172"/>
    </row>
    <row r="2974" ht="12.75">
      <c r="F2974" s="172"/>
    </row>
    <row r="2975" ht="12.75">
      <c r="F2975" s="172"/>
    </row>
    <row r="2976" ht="12.75">
      <c r="F2976" s="172"/>
    </row>
    <row r="2977" ht="12.75">
      <c r="F2977" s="172"/>
    </row>
    <row r="2978" ht="12.75">
      <c r="F2978" s="172"/>
    </row>
    <row r="2979" ht="12.75">
      <c r="F2979" s="172"/>
    </row>
    <row r="2980" ht="12.75">
      <c r="F2980" s="172"/>
    </row>
    <row r="2981" ht="12.75">
      <c r="F2981" s="172"/>
    </row>
    <row r="2982" ht="12.75">
      <c r="F2982" s="172"/>
    </row>
    <row r="2983" ht="12.75">
      <c r="F2983" s="172"/>
    </row>
    <row r="2984" ht="12.75">
      <c r="F2984" s="172"/>
    </row>
    <row r="2985" ht="12.75">
      <c r="F2985" s="172"/>
    </row>
    <row r="2986" ht="12.75">
      <c r="F2986" s="172"/>
    </row>
    <row r="2987" ht="12.75">
      <c r="F2987" s="172"/>
    </row>
    <row r="2988" ht="12.75">
      <c r="F2988" s="172"/>
    </row>
    <row r="2989" ht="12.75">
      <c r="F2989" s="172"/>
    </row>
    <row r="2990" ht="12.75">
      <c r="F2990" s="172"/>
    </row>
    <row r="2991" ht="12.75">
      <c r="F2991" s="172"/>
    </row>
    <row r="2992" ht="12.75">
      <c r="F2992" s="172"/>
    </row>
    <row r="2993" ht="12.75">
      <c r="F2993" s="172"/>
    </row>
    <row r="2994" ht="12.75">
      <c r="F2994" s="172"/>
    </row>
    <row r="2995" ht="12.75">
      <c r="F2995" s="172"/>
    </row>
    <row r="2996" ht="12.75">
      <c r="F2996" s="172"/>
    </row>
    <row r="2997" ht="12.75">
      <c r="F2997" s="172"/>
    </row>
    <row r="2998" ht="12.75">
      <c r="F2998" s="172"/>
    </row>
    <row r="2999" ht="12.75">
      <c r="F2999" s="172"/>
    </row>
    <row r="3000" ht="12.75">
      <c r="F3000" s="172"/>
    </row>
    <row r="3001" ht="12.75">
      <c r="F3001" s="172"/>
    </row>
    <row r="3002" ht="12.75">
      <c r="F3002" s="172"/>
    </row>
    <row r="3003" ht="12.75">
      <c r="F3003" s="172"/>
    </row>
    <row r="3004" ht="12.75">
      <c r="F3004" s="172"/>
    </row>
    <row r="3005" ht="12.75">
      <c r="F3005" s="172"/>
    </row>
    <row r="3006" ht="12.75">
      <c r="F3006" s="172"/>
    </row>
    <row r="3007" ht="12.75">
      <c r="F3007" s="172"/>
    </row>
    <row r="3008" ht="12.75">
      <c r="F3008" s="172"/>
    </row>
    <row r="3009" ht="12.75">
      <c r="F3009" s="172"/>
    </row>
    <row r="3010" ht="12.75">
      <c r="F3010" s="172"/>
    </row>
    <row r="3011" ht="12.75">
      <c r="F3011" s="172"/>
    </row>
    <row r="3012" ht="12.75">
      <c r="F3012" s="172"/>
    </row>
    <row r="3013" ht="12.75">
      <c r="F3013" s="172"/>
    </row>
    <row r="3014" ht="12.75">
      <c r="F3014" s="172"/>
    </row>
    <row r="3015" ht="12.75">
      <c r="F3015" s="172"/>
    </row>
    <row r="3016" ht="12.75">
      <c r="F3016" s="172"/>
    </row>
    <row r="3017" ht="12.75">
      <c r="F3017" s="172"/>
    </row>
    <row r="3018" ht="12.75">
      <c r="F3018" s="172"/>
    </row>
    <row r="3019" ht="12.75">
      <c r="F3019" s="172"/>
    </row>
    <row r="3020" ht="12.75">
      <c r="F3020" s="172"/>
    </row>
    <row r="3021" ht="12.75">
      <c r="F3021" s="172"/>
    </row>
    <row r="3022" ht="12.75">
      <c r="F3022" s="172"/>
    </row>
    <row r="3023" ht="12.75">
      <c r="F3023" s="172"/>
    </row>
    <row r="3024" ht="12.75">
      <c r="F3024" s="172"/>
    </row>
    <row r="3025" ht="12.75">
      <c r="F3025" s="172"/>
    </row>
    <row r="3026" ht="12.75">
      <c r="F3026" s="172"/>
    </row>
    <row r="3027" ht="12.75">
      <c r="F3027" s="172"/>
    </row>
    <row r="3028" ht="12.75">
      <c r="F3028" s="172"/>
    </row>
    <row r="3029" ht="12.75">
      <c r="F3029" s="172"/>
    </row>
    <row r="3030" ht="12.75">
      <c r="F3030" s="172"/>
    </row>
    <row r="3031" ht="12.75">
      <c r="F3031" s="172"/>
    </row>
    <row r="3032" ht="12.75">
      <c r="F3032" s="172"/>
    </row>
    <row r="3033" ht="12.75">
      <c r="F3033" s="172"/>
    </row>
    <row r="3034" ht="12.75">
      <c r="F3034" s="172"/>
    </row>
    <row r="3035" ht="12.75">
      <c r="F3035" s="172"/>
    </row>
    <row r="3036" ht="12.75">
      <c r="F3036" s="172"/>
    </row>
    <row r="3037" ht="12.75">
      <c r="F3037" s="172"/>
    </row>
    <row r="3038" ht="12.75">
      <c r="F3038" s="172"/>
    </row>
    <row r="3039" ht="12.75">
      <c r="F3039" s="172"/>
    </row>
    <row r="3040" ht="12.75">
      <c r="F3040" s="172"/>
    </row>
    <row r="3041" ht="12.75">
      <c r="F3041" s="172"/>
    </row>
    <row r="3042" ht="12.75">
      <c r="F3042" s="172"/>
    </row>
    <row r="3043" ht="12.75">
      <c r="F3043" s="172"/>
    </row>
    <row r="3044" ht="12.75">
      <c r="F3044" s="172"/>
    </row>
    <row r="3045" ht="12.75">
      <c r="F3045" s="172"/>
    </row>
    <row r="3046" ht="12.75">
      <c r="F3046" s="172"/>
    </row>
    <row r="3047" ht="12.75">
      <c r="F3047" s="172"/>
    </row>
    <row r="3048" ht="12.75">
      <c r="F3048" s="172"/>
    </row>
    <row r="3049" ht="12.75">
      <c r="F3049" s="172"/>
    </row>
    <row r="3050" ht="12.75">
      <c r="F3050" s="172"/>
    </row>
    <row r="3051" ht="12.75">
      <c r="F3051" s="172"/>
    </row>
    <row r="3052" ht="12.75">
      <c r="F3052" s="172"/>
    </row>
    <row r="3053" ht="12.75">
      <c r="F3053" s="172"/>
    </row>
    <row r="3054" ht="12.75">
      <c r="F3054" s="172"/>
    </row>
    <row r="3055" ht="12.75">
      <c r="F3055" s="172"/>
    </row>
    <row r="3056" ht="12.75">
      <c r="F3056" s="172"/>
    </row>
    <row r="3057" ht="12.75">
      <c r="F3057" s="172"/>
    </row>
    <row r="3058" ht="12.75">
      <c r="F3058" s="172"/>
    </row>
    <row r="3059" ht="12.75">
      <c r="F3059" s="172"/>
    </row>
    <row r="3060" ht="12.75">
      <c r="F3060" s="172"/>
    </row>
    <row r="3061" ht="12.75">
      <c r="F3061" s="172"/>
    </row>
    <row r="3062" ht="12.75">
      <c r="F3062" s="172"/>
    </row>
    <row r="3063" ht="12.75">
      <c r="F3063" s="172"/>
    </row>
    <row r="3064" ht="12.75">
      <c r="F3064" s="172"/>
    </row>
    <row r="3065" ht="12.75">
      <c r="F3065" s="172"/>
    </row>
    <row r="3066" ht="12.75">
      <c r="F3066" s="172"/>
    </row>
    <row r="3067" ht="12.75">
      <c r="F3067" s="172"/>
    </row>
    <row r="3068" ht="12.75">
      <c r="F3068" s="172"/>
    </row>
    <row r="3069" ht="12.75">
      <c r="F3069" s="172"/>
    </row>
    <row r="3070" ht="12.75">
      <c r="F3070" s="172"/>
    </row>
    <row r="3071" ht="12.75">
      <c r="F3071" s="172"/>
    </row>
    <row r="3072" ht="12.75">
      <c r="F3072" s="172"/>
    </row>
    <row r="3073" ht="12.75">
      <c r="F3073" s="172"/>
    </row>
    <row r="3074" ht="12.75">
      <c r="F3074" s="172"/>
    </row>
    <row r="3075" ht="12.75">
      <c r="F3075" s="172"/>
    </row>
    <row r="3076" ht="12.75">
      <c r="F3076" s="172"/>
    </row>
    <row r="3077" ht="12.75">
      <c r="F3077" s="172"/>
    </row>
    <row r="3078" ht="12.75">
      <c r="F3078" s="172"/>
    </row>
    <row r="3079" ht="12.75">
      <c r="F3079" s="172"/>
    </row>
    <row r="3080" ht="12.75">
      <c r="F3080" s="172"/>
    </row>
    <row r="3081" ht="12.75">
      <c r="F3081" s="172"/>
    </row>
    <row r="3082" ht="12.75">
      <c r="F3082" s="172"/>
    </row>
    <row r="3083" ht="12.75">
      <c r="F3083" s="172"/>
    </row>
    <row r="3084" ht="12.75">
      <c r="F3084" s="172"/>
    </row>
    <row r="3085" ht="12.75">
      <c r="F3085" s="172"/>
    </row>
    <row r="3086" ht="12.75">
      <c r="F3086" s="172"/>
    </row>
    <row r="3087" ht="12.75">
      <c r="F3087" s="172"/>
    </row>
    <row r="3088" ht="12.75">
      <c r="F3088" s="172"/>
    </row>
    <row r="3089" ht="12.75">
      <c r="F3089" s="172"/>
    </row>
    <row r="3090" ht="12.75">
      <c r="F3090" s="172"/>
    </row>
    <row r="3091" ht="12.75">
      <c r="F3091" s="172"/>
    </row>
    <row r="3092" ht="12.75">
      <c r="F3092" s="172"/>
    </row>
    <row r="3093" ht="12.75">
      <c r="F3093" s="172"/>
    </row>
    <row r="3094" ht="12.75">
      <c r="F3094" s="172"/>
    </row>
    <row r="3095" ht="12.75">
      <c r="F3095" s="172"/>
    </row>
    <row r="3096" ht="12.75">
      <c r="F3096" s="172"/>
    </row>
    <row r="3097" ht="12.75">
      <c r="F3097" s="172"/>
    </row>
    <row r="3098" ht="12.75">
      <c r="F3098" s="172"/>
    </row>
    <row r="3099" ht="12.75">
      <c r="F3099" s="172"/>
    </row>
    <row r="3100" ht="12.75">
      <c r="F3100" s="172"/>
    </row>
    <row r="3101" ht="12.75">
      <c r="F3101" s="172"/>
    </row>
    <row r="3102" ht="12.75">
      <c r="F3102" s="172"/>
    </row>
    <row r="3103" ht="12.75">
      <c r="F3103" s="172"/>
    </row>
    <row r="3104" ht="12.75">
      <c r="F3104" s="172"/>
    </row>
    <row r="3105" ht="12.75">
      <c r="F3105" s="172"/>
    </row>
    <row r="3106" ht="12.75">
      <c r="F3106" s="172"/>
    </row>
    <row r="3107" ht="12.75">
      <c r="F3107" s="172"/>
    </row>
    <row r="3108" ht="12.75">
      <c r="F3108" s="172"/>
    </row>
    <row r="3109" ht="12.75">
      <c r="F3109" s="172"/>
    </row>
    <row r="3110" ht="12.75">
      <c r="F3110" s="172"/>
    </row>
    <row r="3111" ht="12.75">
      <c r="F3111" s="172"/>
    </row>
    <row r="3112" ht="12.75">
      <c r="F3112" s="172"/>
    </row>
    <row r="3113" ht="12.75">
      <c r="F3113" s="172"/>
    </row>
    <row r="3114" ht="12.75">
      <c r="F3114" s="172"/>
    </row>
    <row r="3115" ht="12.75">
      <c r="F3115" s="172"/>
    </row>
    <row r="3116" ht="12.75">
      <c r="F3116" s="172"/>
    </row>
    <row r="3117" ht="12.75">
      <c r="F3117" s="172"/>
    </row>
    <row r="3118" ht="12.75">
      <c r="F3118" s="172"/>
    </row>
    <row r="3119" ht="12.75">
      <c r="F3119" s="172"/>
    </row>
    <row r="3120" ht="12.75">
      <c r="F3120" s="172"/>
    </row>
    <row r="3121" ht="12.75">
      <c r="F3121" s="172"/>
    </row>
    <row r="3122" ht="12.75">
      <c r="F3122" s="172"/>
    </row>
    <row r="3123" ht="12.75">
      <c r="F3123" s="172"/>
    </row>
    <row r="3124" ht="12.75">
      <c r="F3124" s="172"/>
    </row>
    <row r="3125" ht="12.75">
      <c r="F3125" s="172"/>
    </row>
    <row r="3126" ht="12.75">
      <c r="F3126" s="172"/>
    </row>
    <row r="3127" ht="12.75">
      <c r="F3127" s="172"/>
    </row>
    <row r="3128" ht="12.75">
      <c r="F3128" s="172"/>
    </row>
    <row r="3129" ht="12.75">
      <c r="F3129" s="172"/>
    </row>
    <row r="3130" ht="12.75">
      <c r="F3130" s="172"/>
    </row>
    <row r="3131" ht="12.75">
      <c r="F3131" s="172"/>
    </row>
    <row r="3132" ht="12.75">
      <c r="F3132" s="172"/>
    </row>
    <row r="3133" ht="12.75">
      <c r="F3133" s="172"/>
    </row>
    <row r="3134" ht="12.75">
      <c r="F3134" s="172"/>
    </row>
    <row r="3135" ht="12.75">
      <c r="F3135" s="172"/>
    </row>
    <row r="3136" ht="12.75">
      <c r="F3136" s="172"/>
    </row>
    <row r="3137" ht="12.75">
      <c r="F3137" s="172"/>
    </row>
    <row r="3138" ht="12.75">
      <c r="F3138" s="172"/>
    </row>
    <row r="3139" ht="12.75">
      <c r="F3139" s="172"/>
    </row>
    <row r="3140" ht="12.75">
      <c r="F3140" s="172"/>
    </row>
    <row r="3141" ht="12.75">
      <c r="F3141" s="172"/>
    </row>
    <row r="3142" ht="12.75">
      <c r="F3142" s="172"/>
    </row>
    <row r="3143" ht="12.75">
      <c r="F3143" s="172"/>
    </row>
    <row r="3144" ht="12.75">
      <c r="F3144" s="172"/>
    </row>
    <row r="3145" ht="12.75">
      <c r="F3145" s="172"/>
    </row>
    <row r="3146" ht="12.75">
      <c r="F3146" s="172"/>
    </row>
    <row r="3147" ht="12.75">
      <c r="F3147" s="172"/>
    </row>
    <row r="3148" ht="12.75">
      <c r="F3148" s="172"/>
    </row>
    <row r="3149" ht="12.75">
      <c r="F3149" s="172"/>
    </row>
    <row r="3150" ht="12.75">
      <c r="F3150" s="172"/>
    </row>
    <row r="3151" ht="12.75">
      <c r="F3151" s="172"/>
    </row>
    <row r="3152" ht="12.75">
      <c r="F3152" s="172"/>
    </row>
    <row r="3153" ht="12.75">
      <c r="F3153" s="172"/>
    </row>
    <row r="3154" ht="12.75">
      <c r="F3154" s="172"/>
    </row>
    <row r="3155" ht="12.75">
      <c r="F3155" s="172"/>
    </row>
    <row r="3156" ht="12.75">
      <c r="F3156" s="172"/>
    </row>
    <row r="3157" ht="12.75">
      <c r="F3157" s="172"/>
    </row>
    <row r="3158" ht="12.75">
      <c r="F3158" s="172"/>
    </row>
    <row r="3159" ht="12.75">
      <c r="F3159" s="172"/>
    </row>
    <row r="3160" ht="12.75">
      <c r="F3160" s="172"/>
    </row>
    <row r="3161" ht="12.75">
      <c r="F3161" s="172"/>
    </row>
    <row r="3162" ht="12.75">
      <c r="F3162" s="172"/>
    </row>
    <row r="3163" ht="12.75">
      <c r="F3163" s="172"/>
    </row>
    <row r="3164" ht="12.75">
      <c r="F3164" s="172"/>
    </row>
    <row r="3165" ht="12.75">
      <c r="F3165" s="172"/>
    </row>
    <row r="3166" ht="12.75">
      <c r="F3166" s="172"/>
    </row>
    <row r="3167" ht="12.75">
      <c r="F3167" s="172"/>
    </row>
    <row r="3168" ht="12.75">
      <c r="F3168" s="172"/>
    </row>
    <row r="3169" ht="12.75">
      <c r="F3169" s="172"/>
    </row>
    <row r="3170" ht="12.75">
      <c r="F3170" s="172"/>
    </row>
    <row r="3171" ht="12.75">
      <c r="F3171" s="172"/>
    </row>
    <row r="3172" ht="12.75">
      <c r="F3172" s="172"/>
    </row>
    <row r="3173" ht="12.75">
      <c r="F3173" s="172"/>
    </row>
    <row r="3174" ht="12.75">
      <c r="F3174" s="172"/>
    </row>
    <row r="3175" ht="12.75">
      <c r="F3175" s="172"/>
    </row>
    <row r="3176" ht="12.75">
      <c r="F3176" s="172"/>
    </row>
    <row r="3177" ht="12.75">
      <c r="F3177" s="172"/>
    </row>
    <row r="3178" ht="12.75">
      <c r="F3178" s="172"/>
    </row>
    <row r="3179" ht="12.75">
      <c r="F3179" s="172"/>
    </row>
    <row r="3180" ht="12.75">
      <c r="F3180" s="172"/>
    </row>
    <row r="3181" ht="12.75">
      <c r="F3181" s="172"/>
    </row>
    <row r="3182" ht="12.75">
      <c r="F3182" s="172"/>
    </row>
    <row r="3183" ht="12.75">
      <c r="F3183" s="172"/>
    </row>
    <row r="3184" ht="12.75">
      <c r="F3184" s="172"/>
    </row>
    <row r="3185" ht="12.75">
      <c r="F3185" s="172"/>
    </row>
    <row r="3186" ht="12.75">
      <c r="F3186" s="172"/>
    </row>
    <row r="3187" ht="12.75">
      <c r="F3187" s="172"/>
    </row>
    <row r="3188" ht="12.75">
      <c r="F3188" s="172"/>
    </row>
    <row r="3189" ht="12.75">
      <c r="F3189" s="172"/>
    </row>
    <row r="3190" ht="12.75">
      <c r="F3190" s="172"/>
    </row>
    <row r="3191" ht="12.75">
      <c r="F3191" s="172"/>
    </row>
    <row r="3192" ht="12.75">
      <c r="F3192" s="172"/>
    </row>
    <row r="3193" ht="12.75">
      <c r="F3193" s="172"/>
    </row>
    <row r="3194" ht="12.75">
      <c r="F3194" s="172"/>
    </row>
    <row r="3195" ht="12.75">
      <c r="F3195" s="172"/>
    </row>
    <row r="3196" ht="12.75">
      <c r="F3196" s="172"/>
    </row>
    <row r="3197" ht="12.75">
      <c r="F3197" s="172"/>
    </row>
    <row r="3198" ht="12.75">
      <c r="F3198" s="172"/>
    </row>
    <row r="3199" ht="12.75">
      <c r="F3199" s="172"/>
    </row>
    <row r="3200" ht="12.75">
      <c r="F3200" s="172"/>
    </row>
    <row r="3201" ht="12.75">
      <c r="F3201" s="172"/>
    </row>
    <row r="3202" ht="12.75">
      <c r="F3202" s="172"/>
    </row>
    <row r="3203" ht="12.75">
      <c r="F3203" s="172"/>
    </row>
    <row r="3204" ht="12.75">
      <c r="F3204" s="172"/>
    </row>
    <row r="3205" ht="12.75">
      <c r="F3205" s="172"/>
    </row>
    <row r="3206" ht="12.75">
      <c r="F3206" s="172"/>
    </row>
    <row r="3207" ht="12.75">
      <c r="F3207" s="172"/>
    </row>
    <row r="3208" ht="12.75">
      <c r="F3208" s="172"/>
    </row>
    <row r="3209" ht="12.75">
      <c r="F3209" s="172"/>
    </row>
    <row r="3210" ht="12.75">
      <c r="F3210" s="172"/>
    </row>
    <row r="3211" ht="12.75">
      <c r="F3211" s="172"/>
    </row>
    <row r="3212" ht="12.75">
      <c r="F3212" s="172"/>
    </row>
    <row r="3213" ht="12.75">
      <c r="F3213" s="172"/>
    </row>
    <row r="3214" ht="12.75">
      <c r="F3214" s="172"/>
    </row>
    <row r="3215" ht="12.75">
      <c r="F3215" s="172"/>
    </row>
    <row r="3216" ht="12.75">
      <c r="F3216" s="172"/>
    </row>
    <row r="3217" ht="12.75">
      <c r="F3217" s="172"/>
    </row>
    <row r="3218" ht="12.75">
      <c r="F3218" s="172"/>
    </row>
    <row r="3219" ht="12.75">
      <c r="F3219" s="172"/>
    </row>
    <row r="3220" ht="12.75">
      <c r="F3220" s="172"/>
    </row>
    <row r="3221" ht="12.75">
      <c r="F3221" s="172"/>
    </row>
    <row r="3222" ht="12.75">
      <c r="F3222" s="172"/>
    </row>
    <row r="3223" ht="12.75">
      <c r="F3223" s="172"/>
    </row>
    <row r="3224" ht="12.75">
      <c r="F3224" s="172"/>
    </row>
    <row r="3225" ht="12.75">
      <c r="F3225" s="172"/>
    </row>
    <row r="3226" ht="12.75">
      <c r="F3226" s="172"/>
    </row>
    <row r="3227" ht="12.75">
      <c r="F3227" s="172"/>
    </row>
    <row r="3228" ht="12.75">
      <c r="F3228" s="172"/>
    </row>
    <row r="3229" ht="12.75">
      <c r="F3229" s="172"/>
    </row>
    <row r="3230" ht="12.75">
      <c r="F3230" s="172"/>
    </row>
    <row r="3231" ht="12.75">
      <c r="F3231" s="172"/>
    </row>
    <row r="3232" ht="12.75">
      <c r="F3232" s="172"/>
    </row>
    <row r="3233" ht="12.75">
      <c r="F3233" s="172"/>
    </row>
    <row r="3234" ht="12.75">
      <c r="F3234" s="172"/>
    </row>
    <row r="3235" ht="12.75">
      <c r="F3235" s="172"/>
    </row>
    <row r="3236" ht="12.75">
      <c r="F3236" s="172"/>
    </row>
    <row r="3237" ht="12.75">
      <c r="F3237" s="172"/>
    </row>
    <row r="3238" ht="12.75">
      <c r="F3238" s="172"/>
    </row>
    <row r="3239" ht="12.75">
      <c r="F3239" s="172"/>
    </row>
    <row r="3240" ht="12.75">
      <c r="F3240" s="172"/>
    </row>
    <row r="3241" ht="12.75">
      <c r="F3241" s="172"/>
    </row>
    <row r="3242" ht="12.75">
      <c r="F3242" s="172"/>
    </row>
    <row r="3243" ht="12.75">
      <c r="F3243" s="172"/>
    </row>
    <row r="3244" ht="12.75">
      <c r="F3244" s="172"/>
    </row>
    <row r="3245" ht="12.75">
      <c r="F3245" s="172"/>
    </row>
    <row r="3246" ht="12.75">
      <c r="F3246" s="172"/>
    </row>
    <row r="3247" ht="12.75">
      <c r="F3247" s="172"/>
    </row>
    <row r="3248" ht="12.75">
      <c r="F3248" s="172"/>
    </row>
    <row r="3249" ht="12.75">
      <c r="F3249" s="172"/>
    </row>
    <row r="3250" ht="12.75">
      <c r="F3250" s="172"/>
    </row>
    <row r="3251" ht="12.75">
      <c r="F3251" s="172"/>
    </row>
    <row r="3252" ht="12.75">
      <c r="F3252" s="172"/>
    </row>
    <row r="3253" ht="12.75">
      <c r="F3253" s="172"/>
    </row>
    <row r="3254" ht="12.75">
      <c r="F3254" s="172"/>
    </row>
    <row r="3255" ht="12.75">
      <c r="F3255" s="172"/>
    </row>
    <row r="3256" ht="12.75">
      <c r="F3256" s="172"/>
    </row>
    <row r="3257" ht="12.75">
      <c r="F3257" s="172"/>
    </row>
    <row r="3258" ht="12.75">
      <c r="F3258" s="172"/>
    </row>
    <row r="3259" ht="12.75">
      <c r="F3259" s="172"/>
    </row>
    <row r="3260" ht="12.75">
      <c r="F3260" s="172"/>
    </row>
    <row r="3261" ht="12.75">
      <c r="F3261" s="172"/>
    </row>
    <row r="3262" ht="12.75">
      <c r="F3262" s="172"/>
    </row>
    <row r="3263" ht="12.75">
      <c r="F3263" s="172"/>
    </row>
    <row r="3264" ht="12.75">
      <c r="F3264" s="172"/>
    </row>
    <row r="3265" ht="12.75">
      <c r="F3265" s="172"/>
    </row>
    <row r="3266" ht="12.75">
      <c r="F3266" s="172"/>
    </row>
    <row r="3267" ht="12.75">
      <c r="F3267" s="172"/>
    </row>
    <row r="3268" ht="12.75">
      <c r="F3268" s="172"/>
    </row>
    <row r="3269" ht="12.75">
      <c r="F3269" s="172"/>
    </row>
    <row r="3270" ht="12.75">
      <c r="F3270" s="172"/>
    </row>
    <row r="3271" ht="12.75">
      <c r="F3271" s="172"/>
    </row>
    <row r="3272" ht="12.75">
      <c r="F3272" s="172"/>
    </row>
    <row r="3273" ht="12.75">
      <c r="F3273" s="172"/>
    </row>
    <row r="3274" ht="12.75">
      <c r="F3274" s="172"/>
    </row>
    <row r="3275" ht="12.75">
      <c r="F3275" s="172"/>
    </row>
    <row r="3276" ht="12.75">
      <c r="F3276" s="172"/>
    </row>
    <row r="3277" ht="12.75">
      <c r="F3277" s="172"/>
    </row>
    <row r="3278" ht="12.75">
      <c r="F3278" s="172"/>
    </row>
    <row r="3279" ht="12.75">
      <c r="F3279" s="172"/>
    </row>
    <row r="3280" ht="12.75">
      <c r="F3280" s="172"/>
    </row>
    <row r="3281" ht="12.75">
      <c r="F3281" s="172"/>
    </row>
    <row r="3282" ht="12.75">
      <c r="F3282" s="172"/>
    </row>
    <row r="3283" ht="12.75">
      <c r="F3283" s="172"/>
    </row>
    <row r="3284" ht="12.75">
      <c r="F3284" s="172"/>
    </row>
    <row r="3285" ht="12.75">
      <c r="F3285" s="172"/>
    </row>
    <row r="3286" ht="12.75">
      <c r="F3286" s="172"/>
    </row>
    <row r="3287" ht="12.75">
      <c r="F3287" s="172"/>
    </row>
    <row r="3288" ht="12.75">
      <c r="F3288" s="172"/>
    </row>
    <row r="3289" ht="12.75">
      <c r="F3289" s="172"/>
    </row>
    <row r="3290" ht="12.75">
      <c r="F3290" s="172"/>
    </row>
    <row r="3291" ht="12.75">
      <c r="F3291" s="172"/>
    </row>
    <row r="3292" ht="12.75">
      <c r="F3292" s="172"/>
    </row>
    <row r="3293" ht="12.75">
      <c r="F3293" s="172"/>
    </row>
    <row r="3294" ht="12.75">
      <c r="F3294" s="172"/>
    </row>
    <row r="3295" ht="12.75">
      <c r="F3295" s="172"/>
    </row>
    <row r="3296" ht="12.75">
      <c r="F3296" s="172"/>
    </row>
    <row r="3297" ht="12.75">
      <c r="F3297" s="172"/>
    </row>
    <row r="3298" ht="12.75">
      <c r="F3298" s="172"/>
    </row>
    <row r="3299" ht="12.75">
      <c r="F3299" s="172"/>
    </row>
    <row r="3300" ht="12.75">
      <c r="F3300" s="172"/>
    </row>
    <row r="3301" ht="12.75">
      <c r="F3301" s="172"/>
    </row>
    <row r="3302" ht="12.75">
      <c r="F3302" s="172"/>
    </row>
    <row r="3303" ht="12.75">
      <c r="F3303" s="172"/>
    </row>
    <row r="3304" ht="12.75">
      <c r="F3304" s="172"/>
    </row>
    <row r="3305" ht="12.75">
      <c r="F3305" s="172"/>
    </row>
    <row r="3306" ht="12.75">
      <c r="F3306" s="172"/>
    </row>
    <row r="3307" ht="12.75">
      <c r="F3307" s="172"/>
    </row>
    <row r="3308" ht="12.75">
      <c r="F3308" s="172"/>
    </row>
    <row r="3309" ht="12.75">
      <c r="F3309" s="172"/>
    </row>
    <row r="3310" ht="12.75">
      <c r="F3310" s="172"/>
    </row>
    <row r="3311" ht="12.75">
      <c r="F3311" s="172"/>
    </row>
    <row r="3312" ht="12.75">
      <c r="F3312" s="172"/>
    </row>
    <row r="3313" ht="12.75">
      <c r="F3313" s="172"/>
    </row>
    <row r="3314" ht="12.75">
      <c r="F3314" s="172"/>
    </row>
    <row r="3315" ht="12.75">
      <c r="F3315" s="172"/>
    </row>
    <row r="3316" ht="12.75">
      <c r="F3316" s="172"/>
    </row>
    <row r="3317" ht="12.75">
      <c r="F3317" s="172"/>
    </row>
    <row r="3318" ht="12.75">
      <c r="F3318" s="172"/>
    </row>
    <row r="3319" ht="12.75">
      <c r="F3319" s="172"/>
    </row>
    <row r="3320" ht="12.75">
      <c r="F3320" s="172"/>
    </row>
    <row r="3321" ht="12.75">
      <c r="F3321" s="172"/>
    </row>
    <row r="3322" ht="12.75">
      <c r="F3322" s="172"/>
    </row>
    <row r="3323" ht="12.75">
      <c r="F3323" s="172"/>
    </row>
    <row r="3324" ht="12.75">
      <c r="F3324" s="172"/>
    </row>
    <row r="3325" ht="12.75">
      <c r="F3325" s="172"/>
    </row>
    <row r="3326" ht="12.75">
      <c r="F3326" s="172"/>
    </row>
    <row r="3327" ht="12.75">
      <c r="F3327" s="172"/>
    </row>
    <row r="3328" ht="12.75">
      <c r="F3328" s="172"/>
    </row>
    <row r="3329" ht="12.75">
      <c r="F3329" s="172"/>
    </row>
    <row r="3330" ht="12.75">
      <c r="F3330" s="172"/>
    </row>
    <row r="3331" ht="12.75">
      <c r="F3331" s="172"/>
    </row>
    <row r="3332" ht="12.75">
      <c r="F3332" s="172"/>
    </row>
    <row r="3333" ht="12.75">
      <c r="F3333" s="172"/>
    </row>
    <row r="3334" ht="12.75">
      <c r="F3334" s="172"/>
    </row>
    <row r="3335" ht="12.75">
      <c r="F3335" s="172"/>
    </row>
    <row r="3336" ht="12.75">
      <c r="F3336" s="172"/>
    </row>
    <row r="3337" ht="12.75">
      <c r="F3337" s="172"/>
    </row>
    <row r="3338" ht="12.75">
      <c r="F3338" s="172"/>
    </row>
    <row r="3339" ht="12.75">
      <c r="F3339" s="172"/>
    </row>
    <row r="3340" ht="12.75">
      <c r="F3340" s="172"/>
    </row>
    <row r="3341" ht="12.75">
      <c r="F3341" s="172"/>
    </row>
    <row r="3342" ht="12.75">
      <c r="F3342" s="172"/>
    </row>
    <row r="3343" ht="12.75">
      <c r="F3343" s="172"/>
    </row>
    <row r="3344" ht="12.75">
      <c r="F3344" s="172"/>
    </row>
    <row r="3345" ht="12.75">
      <c r="F3345" s="172"/>
    </row>
    <row r="3346" ht="12.75">
      <c r="F3346" s="172"/>
    </row>
    <row r="3347" ht="12.75">
      <c r="F3347" s="172"/>
    </row>
    <row r="3348" ht="12.75">
      <c r="F3348" s="172"/>
    </row>
    <row r="3349" ht="12.75">
      <c r="F3349" s="172"/>
    </row>
    <row r="3350" ht="12.75">
      <c r="F3350" s="172"/>
    </row>
    <row r="3351" ht="12.75">
      <c r="F3351" s="172"/>
    </row>
    <row r="3352" ht="12.75">
      <c r="F3352" s="172"/>
    </row>
    <row r="3353" ht="12.75">
      <c r="F3353" s="172"/>
    </row>
    <row r="3354" ht="12.75">
      <c r="F3354" s="172"/>
    </row>
    <row r="3355" ht="12.75">
      <c r="F3355" s="172"/>
    </row>
    <row r="3356" ht="12.75">
      <c r="F3356" s="172"/>
    </row>
    <row r="3357" ht="12.75">
      <c r="F3357" s="172"/>
    </row>
    <row r="3358" ht="12.75">
      <c r="F3358" s="172"/>
    </row>
    <row r="3359" ht="12.75">
      <c r="F3359" s="172"/>
    </row>
    <row r="3360" ht="12.75">
      <c r="F3360" s="172"/>
    </row>
    <row r="3361" ht="12.75">
      <c r="F3361" s="172"/>
    </row>
    <row r="3362" ht="12.75">
      <c r="F3362" s="172"/>
    </row>
    <row r="3363" ht="12.75">
      <c r="F3363" s="172"/>
    </row>
    <row r="3364" ht="12.75">
      <c r="F3364" s="172"/>
    </row>
    <row r="3365" ht="12.75">
      <c r="F3365" s="172"/>
    </row>
    <row r="3366" ht="12.75">
      <c r="F3366" s="172"/>
    </row>
    <row r="3367" ht="12.75">
      <c r="F3367" s="172"/>
    </row>
    <row r="3368" ht="12.75">
      <c r="F3368" s="172"/>
    </row>
    <row r="3369" ht="12.75">
      <c r="F3369" s="172"/>
    </row>
    <row r="3370" ht="12.75">
      <c r="F3370" s="172"/>
    </row>
    <row r="3371" ht="12.75">
      <c r="F3371" s="172"/>
    </row>
    <row r="3372" ht="12.75">
      <c r="F3372" s="172"/>
    </row>
    <row r="3373" ht="12.75">
      <c r="F3373" s="172"/>
    </row>
    <row r="3374" ht="12.75">
      <c r="F3374" s="172"/>
    </row>
    <row r="3375" ht="12.75">
      <c r="F3375" s="172"/>
    </row>
    <row r="3376" ht="12.75">
      <c r="F3376" s="172"/>
    </row>
    <row r="3377" ht="12.75">
      <c r="F3377" s="172"/>
    </row>
    <row r="3378" ht="12.75">
      <c r="F3378" s="172"/>
    </row>
    <row r="3379" ht="12.75">
      <c r="F3379" s="172"/>
    </row>
    <row r="3380" ht="12.75">
      <c r="F3380" s="172"/>
    </row>
    <row r="3381" ht="12.75">
      <c r="F3381" s="172"/>
    </row>
    <row r="3382" ht="12.75">
      <c r="F3382" s="172"/>
    </row>
    <row r="3383" ht="12.75">
      <c r="F3383" s="172"/>
    </row>
    <row r="3384" ht="12.75">
      <c r="F3384" s="172"/>
    </row>
    <row r="3385" ht="12.75">
      <c r="F3385" s="172"/>
    </row>
    <row r="3386" ht="12.75">
      <c r="F3386" s="172"/>
    </row>
    <row r="3387" ht="12.75">
      <c r="F3387" s="172"/>
    </row>
    <row r="3388" ht="12.75">
      <c r="F3388" s="172"/>
    </row>
    <row r="3389" ht="12.75">
      <c r="F3389" s="172"/>
    </row>
    <row r="3390" ht="12.75">
      <c r="F3390" s="172"/>
    </row>
    <row r="3391" ht="12.75">
      <c r="F3391" s="172"/>
    </row>
    <row r="3392" ht="12.75">
      <c r="F3392" s="172"/>
    </row>
    <row r="3393" ht="12.75">
      <c r="F3393" s="172"/>
    </row>
    <row r="3394" ht="12.75">
      <c r="F3394" s="172"/>
    </row>
    <row r="3395" ht="12.75">
      <c r="F3395" s="172"/>
    </row>
    <row r="3396" ht="12.75">
      <c r="F3396" s="172"/>
    </row>
    <row r="3397" ht="12.75">
      <c r="F3397" s="172"/>
    </row>
    <row r="3398" ht="12.75">
      <c r="F3398" s="172"/>
    </row>
    <row r="3399" ht="12.75">
      <c r="F3399" s="172"/>
    </row>
    <row r="3400" ht="12.75">
      <c r="F3400" s="172"/>
    </row>
    <row r="3401" ht="12.75">
      <c r="F3401" s="172"/>
    </row>
    <row r="3402" ht="12.75">
      <c r="F3402" s="172"/>
    </row>
    <row r="3403" ht="12.75">
      <c r="F3403" s="172"/>
    </row>
    <row r="3404" ht="12.75">
      <c r="F3404" s="172"/>
    </row>
    <row r="3405" ht="12.75">
      <c r="F3405" s="172"/>
    </row>
    <row r="3406" ht="12.75">
      <c r="F3406" s="172"/>
    </row>
    <row r="3407" ht="12.75">
      <c r="F3407" s="172"/>
    </row>
    <row r="3408" ht="12.75">
      <c r="F3408" s="172"/>
    </row>
    <row r="3409" ht="12.75">
      <c r="F3409" s="172"/>
    </row>
    <row r="3410" ht="12.75">
      <c r="F3410" s="172"/>
    </row>
    <row r="3411" ht="12.75">
      <c r="F3411" s="172"/>
    </row>
    <row r="3412" ht="12.75">
      <c r="F3412" s="172"/>
    </row>
    <row r="3413" ht="12.75">
      <c r="F3413" s="172"/>
    </row>
    <row r="3414" ht="12.75">
      <c r="F3414" s="172"/>
    </row>
    <row r="3415" ht="12.75">
      <c r="F3415" s="172"/>
    </row>
    <row r="3416" ht="12.75">
      <c r="F3416" s="172"/>
    </row>
    <row r="3417" ht="12.75">
      <c r="F3417" s="172"/>
    </row>
    <row r="3418" ht="12.75">
      <c r="F3418" s="172"/>
    </row>
    <row r="3419" ht="12.75">
      <c r="F3419" s="172"/>
    </row>
    <row r="3420" ht="12.75">
      <c r="F3420" s="172"/>
    </row>
    <row r="3421" ht="12.75">
      <c r="F3421" s="172"/>
    </row>
    <row r="3422" ht="12.75">
      <c r="F3422" s="172"/>
    </row>
    <row r="3423" ht="12.75">
      <c r="F3423" s="172"/>
    </row>
    <row r="3424" ht="12.75">
      <c r="F3424" s="172"/>
    </row>
    <row r="3425" ht="12.75">
      <c r="F3425" s="172"/>
    </row>
    <row r="3426" ht="12.75">
      <c r="F3426" s="172"/>
    </row>
    <row r="3427" ht="12.75">
      <c r="F3427" s="172"/>
    </row>
    <row r="3428" ht="12.75">
      <c r="F3428" s="172"/>
    </row>
    <row r="3429" ht="12.75">
      <c r="F3429" s="172"/>
    </row>
    <row r="3430" ht="12.75">
      <c r="F3430" s="172"/>
    </row>
    <row r="3431" ht="12.75">
      <c r="F3431" s="172"/>
    </row>
    <row r="3432" ht="12.75">
      <c r="F3432" s="172"/>
    </row>
    <row r="3433" ht="12.75">
      <c r="F3433" s="172"/>
    </row>
    <row r="3434" ht="12.75">
      <c r="F3434" s="172"/>
    </row>
    <row r="3435" ht="12.75">
      <c r="F3435" s="172"/>
    </row>
    <row r="3436" ht="12.75">
      <c r="F3436" s="172"/>
    </row>
    <row r="3437" ht="12.75">
      <c r="F3437" s="172"/>
    </row>
    <row r="3438" ht="12.75">
      <c r="F3438" s="172"/>
    </row>
    <row r="3439" ht="12.75">
      <c r="F3439" s="172"/>
    </row>
    <row r="3440" ht="12.75">
      <c r="F3440" s="172"/>
    </row>
    <row r="3441" ht="12.75">
      <c r="F3441" s="172"/>
    </row>
    <row r="3442" ht="12.75">
      <c r="F3442" s="172"/>
    </row>
    <row r="3443" ht="12.75">
      <c r="F3443" s="172"/>
    </row>
    <row r="3444" ht="12.75">
      <c r="F3444" s="172"/>
    </row>
    <row r="3445" ht="12.75">
      <c r="F3445" s="172"/>
    </row>
    <row r="3446" ht="12.75">
      <c r="F3446" s="172"/>
    </row>
    <row r="3447" ht="12.75">
      <c r="F3447" s="172"/>
    </row>
    <row r="3448" ht="12.75">
      <c r="F3448" s="172"/>
    </row>
    <row r="3449" ht="12.75">
      <c r="F3449" s="172"/>
    </row>
    <row r="3450" ht="12.75">
      <c r="F3450" s="172"/>
    </row>
    <row r="3451" ht="12.75">
      <c r="F3451" s="172"/>
    </row>
    <row r="3452" ht="12.75">
      <c r="F3452" s="172"/>
    </row>
    <row r="3453" ht="12.75">
      <c r="F3453" s="172"/>
    </row>
    <row r="3454" ht="12.75">
      <c r="F3454" s="172"/>
    </row>
    <row r="3455" ht="12.75">
      <c r="F3455" s="172"/>
    </row>
    <row r="3456" ht="12.75">
      <c r="F3456" s="172"/>
    </row>
    <row r="3457" ht="12.75">
      <c r="F3457" s="172"/>
    </row>
    <row r="3458" ht="12.75">
      <c r="F3458" s="172"/>
    </row>
    <row r="3459" ht="12.75">
      <c r="F3459" s="172"/>
    </row>
    <row r="3460" ht="12.75">
      <c r="F3460" s="172"/>
    </row>
    <row r="3461" ht="12.75">
      <c r="F3461" s="172"/>
    </row>
    <row r="3462" ht="12.75">
      <c r="F3462" s="172"/>
    </row>
    <row r="3463" ht="12.75">
      <c r="F3463" s="172"/>
    </row>
    <row r="3464" ht="12.75">
      <c r="F3464" s="172"/>
    </row>
    <row r="3465" ht="12.75">
      <c r="F3465" s="172"/>
    </row>
    <row r="3466" ht="12.75">
      <c r="F3466" s="172"/>
    </row>
    <row r="3467" ht="12.75">
      <c r="F3467" s="172"/>
    </row>
    <row r="3468" ht="12.75">
      <c r="F3468" s="172"/>
    </row>
    <row r="3469" ht="12.75">
      <c r="F3469" s="172"/>
    </row>
    <row r="3470" ht="12.75">
      <c r="F3470" s="172"/>
    </row>
    <row r="3471" ht="12.75">
      <c r="F3471" s="172"/>
    </row>
    <row r="3472" ht="12.75">
      <c r="F3472" s="172"/>
    </row>
    <row r="3473" ht="12.75">
      <c r="F3473" s="172"/>
    </row>
    <row r="3474" ht="12.75">
      <c r="F3474" s="172"/>
    </row>
    <row r="3475" ht="12.75">
      <c r="F3475" s="172"/>
    </row>
    <row r="3476" ht="12.75">
      <c r="F3476" s="172"/>
    </row>
    <row r="3477" ht="12.75">
      <c r="F3477" s="172"/>
    </row>
    <row r="3478" ht="12.75">
      <c r="F3478" s="172"/>
    </row>
    <row r="3479" ht="12.75">
      <c r="F3479" s="172"/>
    </row>
    <row r="3480" ht="12.75">
      <c r="F3480" s="172"/>
    </row>
    <row r="3481" ht="12.75">
      <c r="F3481" s="172"/>
    </row>
    <row r="3482" ht="12.75">
      <c r="F3482" s="172"/>
    </row>
    <row r="3483" ht="12.75">
      <c r="F3483" s="172"/>
    </row>
    <row r="3484" ht="12.75">
      <c r="F3484" s="172"/>
    </row>
    <row r="3485" ht="12.75">
      <c r="F3485" s="172"/>
    </row>
    <row r="3486" ht="12.75">
      <c r="F3486" s="172"/>
    </row>
    <row r="3487" ht="12.75">
      <c r="F3487" s="172"/>
    </row>
    <row r="3488" ht="12.75">
      <c r="F3488" s="172"/>
    </row>
    <row r="3489" ht="12.75">
      <c r="F3489" s="172"/>
    </row>
    <row r="3490" ht="12.75">
      <c r="F3490" s="172"/>
    </row>
    <row r="3491" ht="12.75">
      <c r="F3491" s="172"/>
    </row>
    <row r="3492" ht="12.75">
      <c r="F3492" s="172"/>
    </row>
    <row r="3493" ht="12.75">
      <c r="F3493" s="172"/>
    </row>
    <row r="3494" ht="12.75">
      <c r="F3494" s="172"/>
    </row>
    <row r="3495" ht="12.75">
      <c r="F3495" s="172"/>
    </row>
    <row r="3496" ht="12.75">
      <c r="F3496" s="172"/>
    </row>
    <row r="3497" ht="12.75">
      <c r="F3497" s="172"/>
    </row>
    <row r="3498" ht="12.75">
      <c r="F3498" s="172"/>
    </row>
    <row r="3499" ht="12.75">
      <c r="F3499" s="172"/>
    </row>
    <row r="3500" ht="12.75">
      <c r="F3500" s="172"/>
    </row>
    <row r="3501" ht="12.75">
      <c r="F3501" s="172"/>
    </row>
    <row r="3502" ht="12.75">
      <c r="F3502" s="172"/>
    </row>
    <row r="3503" ht="12.75">
      <c r="F3503" s="172"/>
    </row>
    <row r="3504" ht="12.75">
      <c r="F3504" s="172"/>
    </row>
    <row r="3505" ht="12.75">
      <c r="F3505" s="172"/>
    </row>
    <row r="3506" ht="12.75">
      <c r="F3506" s="172"/>
    </row>
    <row r="3507" ht="12.75">
      <c r="F3507" s="172"/>
    </row>
    <row r="3508" ht="12.75">
      <c r="F3508" s="172"/>
    </row>
    <row r="3509" ht="12.75">
      <c r="F3509" s="172"/>
    </row>
    <row r="3510" ht="12.75">
      <c r="F3510" s="172"/>
    </row>
    <row r="3511" ht="12.75">
      <c r="F3511" s="172"/>
    </row>
    <row r="3512" ht="12.75">
      <c r="F3512" s="172"/>
    </row>
    <row r="3513" ht="12.75">
      <c r="F3513" s="172"/>
    </row>
    <row r="3514" ht="12.75">
      <c r="F3514" s="172"/>
    </row>
    <row r="3515" ht="12.75">
      <c r="F3515" s="172"/>
    </row>
    <row r="3516" ht="12.75">
      <c r="F3516" s="172"/>
    </row>
    <row r="3517" ht="12.75">
      <c r="F3517" s="172"/>
    </row>
    <row r="3518" ht="12.75">
      <c r="F3518" s="172"/>
    </row>
    <row r="3519" ht="12.75">
      <c r="F3519" s="172"/>
    </row>
    <row r="3520" ht="12.75">
      <c r="F3520" s="172"/>
    </row>
    <row r="3521" ht="12.75">
      <c r="F3521" s="172"/>
    </row>
    <row r="3522" ht="12.75">
      <c r="F3522" s="172"/>
    </row>
    <row r="3523" ht="12.75">
      <c r="F3523" s="172"/>
    </row>
    <row r="3524" ht="12.75">
      <c r="F3524" s="172"/>
    </row>
    <row r="3525" ht="12.75">
      <c r="F3525" s="172"/>
    </row>
    <row r="3526" ht="12.75">
      <c r="F3526" s="172"/>
    </row>
    <row r="3527" ht="12.75">
      <c r="F3527" s="172"/>
    </row>
    <row r="3528" ht="12.75">
      <c r="F3528" s="172"/>
    </row>
    <row r="3529" ht="12.75">
      <c r="F3529" s="172"/>
    </row>
    <row r="3530" ht="12.75">
      <c r="F3530" s="172"/>
    </row>
    <row r="3531" ht="12.75">
      <c r="F3531" s="172"/>
    </row>
    <row r="3532" ht="12.75">
      <c r="F3532" s="172"/>
    </row>
    <row r="3533" ht="12.75">
      <c r="F3533" s="172"/>
    </row>
    <row r="3534" ht="12.75">
      <c r="F3534" s="172"/>
    </row>
    <row r="3535" ht="12.75">
      <c r="F3535" s="172"/>
    </row>
    <row r="3536" ht="12.75">
      <c r="F3536" s="172"/>
    </row>
    <row r="3537" ht="12.75">
      <c r="F3537" s="172"/>
    </row>
    <row r="3538" ht="12.75">
      <c r="F3538" s="172"/>
    </row>
    <row r="3539" ht="12.75">
      <c r="F3539" s="172"/>
    </row>
    <row r="3540" ht="12.75">
      <c r="F3540" s="172"/>
    </row>
    <row r="3541" ht="12.75">
      <c r="F3541" s="172"/>
    </row>
    <row r="3542" ht="12.75">
      <c r="F3542" s="172"/>
    </row>
    <row r="3543" ht="12.75">
      <c r="F3543" s="172"/>
    </row>
    <row r="3544" ht="12.75">
      <c r="F3544" s="172"/>
    </row>
    <row r="3545" ht="12.75">
      <c r="F3545" s="172"/>
    </row>
    <row r="3546" ht="12.75">
      <c r="F3546" s="172"/>
    </row>
    <row r="3547" ht="12.75">
      <c r="F3547" s="172"/>
    </row>
    <row r="3548" ht="12.75">
      <c r="F3548" s="172"/>
    </row>
    <row r="3549" ht="12.75">
      <c r="F3549" s="172"/>
    </row>
    <row r="3550" ht="12.75">
      <c r="F3550" s="172"/>
    </row>
    <row r="3551" ht="12.75">
      <c r="F3551" s="172"/>
    </row>
    <row r="3552" ht="12.75">
      <c r="F3552" s="172"/>
    </row>
    <row r="3553" ht="12.75">
      <c r="F3553" s="172"/>
    </row>
    <row r="3554" ht="12.75">
      <c r="F3554" s="172"/>
    </row>
    <row r="3555" ht="12.75">
      <c r="F3555" s="172"/>
    </row>
    <row r="3556" ht="12.75">
      <c r="F3556" s="172"/>
    </row>
    <row r="3557" ht="12.75">
      <c r="F3557" s="172"/>
    </row>
    <row r="3558" ht="12.75">
      <c r="F3558" s="172"/>
    </row>
    <row r="3559" ht="12.75">
      <c r="F3559" s="172"/>
    </row>
    <row r="3560" ht="12.75">
      <c r="F3560" s="172"/>
    </row>
    <row r="3561" ht="12.75">
      <c r="F3561" s="172"/>
    </row>
    <row r="3562" ht="12.75">
      <c r="F3562" s="172"/>
    </row>
    <row r="3563" ht="12.75">
      <c r="F3563" s="172"/>
    </row>
    <row r="3564" ht="12.75">
      <c r="F3564" s="172"/>
    </row>
    <row r="3565" ht="12.75">
      <c r="F3565" s="172"/>
    </row>
    <row r="3566" ht="12.75">
      <c r="F3566" s="172"/>
    </row>
    <row r="3567" ht="12.75">
      <c r="F3567" s="172"/>
    </row>
    <row r="3568" ht="12.75">
      <c r="F3568" s="172"/>
    </row>
    <row r="3569" ht="12.75">
      <c r="F3569" s="172"/>
    </row>
    <row r="3570" ht="12.75">
      <c r="F3570" s="172"/>
    </row>
    <row r="3571" ht="12.75">
      <c r="F3571" s="172"/>
    </row>
    <row r="3572" ht="12.75">
      <c r="F3572" s="172"/>
    </row>
    <row r="3573" ht="12.75">
      <c r="F3573" s="172"/>
    </row>
    <row r="3574" ht="12.75">
      <c r="F3574" s="172"/>
    </row>
    <row r="3575" ht="12.75">
      <c r="F3575" s="172"/>
    </row>
    <row r="3576" ht="12.75">
      <c r="F3576" s="172"/>
    </row>
    <row r="3577" ht="12.75">
      <c r="F3577" s="172"/>
    </row>
    <row r="3578" ht="12.75">
      <c r="F3578" s="172"/>
    </row>
    <row r="3579" ht="12.75">
      <c r="F3579" s="172"/>
    </row>
    <row r="3580" ht="12.75">
      <c r="F3580" s="172"/>
    </row>
    <row r="3581" ht="12.75">
      <c r="F3581" s="172"/>
    </row>
    <row r="3582" ht="12.75">
      <c r="F3582" s="172"/>
    </row>
    <row r="3583" ht="12.75">
      <c r="F3583" s="172"/>
    </row>
    <row r="3584" ht="12.75">
      <c r="F3584" s="172"/>
    </row>
    <row r="3585" ht="12.75">
      <c r="F3585" s="172"/>
    </row>
    <row r="3586" ht="12.75">
      <c r="F3586" s="172"/>
    </row>
    <row r="3587" ht="12.75">
      <c r="F3587" s="172"/>
    </row>
    <row r="3588" ht="12.75">
      <c r="F3588" s="172"/>
    </row>
    <row r="3589" ht="12.75">
      <c r="F3589" s="172"/>
    </row>
    <row r="3590" ht="12.75">
      <c r="F3590" s="172"/>
    </row>
    <row r="3591" ht="12.75">
      <c r="F3591" s="172"/>
    </row>
    <row r="3592" ht="12.75">
      <c r="F3592" s="172"/>
    </row>
    <row r="3593" ht="12.75">
      <c r="F3593" s="172"/>
    </row>
    <row r="3594" ht="12.75">
      <c r="F3594" s="172"/>
    </row>
    <row r="3595" ht="12.75">
      <c r="F3595" s="172"/>
    </row>
    <row r="3596" ht="12.75">
      <c r="F3596" s="172"/>
    </row>
    <row r="3597" ht="12.75">
      <c r="F3597" s="172"/>
    </row>
    <row r="3598" ht="12.75">
      <c r="F3598" s="172"/>
    </row>
    <row r="3599" ht="12.75">
      <c r="F3599" s="172"/>
    </row>
    <row r="3600" ht="12.75">
      <c r="F3600" s="172"/>
    </row>
    <row r="3601" ht="12.75">
      <c r="F3601" s="172"/>
    </row>
    <row r="3602" ht="12.75">
      <c r="F3602" s="172"/>
    </row>
    <row r="3603" ht="12.75">
      <c r="F3603" s="172"/>
    </row>
    <row r="3604" ht="12.75">
      <c r="F3604" s="172"/>
    </row>
    <row r="3605" ht="12.75">
      <c r="F3605" s="172"/>
    </row>
    <row r="3606" ht="12.75">
      <c r="F3606" s="172"/>
    </row>
    <row r="3607" ht="12.75">
      <c r="F3607" s="172"/>
    </row>
    <row r="3608" ht="12.75">
      <c r="F3608" s="172"/>
    </row>
    <row r="3609" ht="12.75">
      <c r="F3609" s="172"/>
    </row>
    <row r="3610" ht="12.75">
      <c r="F3610" s="172"/>
    </row>
    <row r="3611" ht="12.75">
      <c r="F3611" s="172"/>
    </row>
    <row r="3612" ht="12.75">
      <c r="F3612" s="172"/>
    </row>
    <row r="3613" ht="12.75">
      <c r="F3613" s="172"/>
    </row>
    <row r="3614" ht="12.75">
      <c r="F3614" s="172"/>
    </row>
    <row r="3615" ht="12.75">
      <c r="F3615" s="172"/>
    </row>
    <row r="3616" ht="12.75">
      <c r="F3616" s="172"/>
    </row>
    <row r="3617" ht="12.75">
      <c r="F3617" s="172"/>
    </row>
    <row r="3618" ht="12.75">
      <c r="F3618" s="172"/>
    </row>
    <row r="3619" ht="12.75">
      <c r="F3619" s="172"/>
    </row>
    <row r="3620" ht="12.75">
      <c r="F3620" s="172"/>
    </row>
    <row r="3621" ht="12.75">
      <c r="F3621" s="172"/>
    </row>
    <row r="3622" ht="12.75">
      <c r="F3622" s="172"/>
    </row>
    <row r="3623" ht="12.75">
      <c r="F3623" s="172"/>
    </row>
    <row r="3624" ht="12.75">
      <c r="F3624" s="172"/>
    </row>
    <row r="3625" ht="12.75">
      <c r="F3625" s="172"/>
    </row>
    <row r="3626" ht="12.75">
      <c r="F3626" s="172"/>
    </row>
    <row r="3627" ht="12.75">
      <c r="F3627" s="172"/>
    </row>
    <row r="3628" ht="12.75">
      <c r="F3628" s="172"/>
    </row>
    <row r="3629" ht="12.75">
      <c r="F3629" s="172"/>
    </row>
    <row r="3630" ht="12.75">
      <c r="F3630" s="172"/>
    </row>
    <row r="3631" ht="12.75">
      <c r="F3631" s="172"/>
    </row>
    <row r="3632" ht="12.75">
      <c r="F3632" s="172"/>
    </row>
    <row r="3633" ht="12.75">
      <c r="F3633" s="172"/>
    </row>
    <row r="3634" ht="12.75">
      <c r="F3634" s="172"/>
    </row>
    <row r="3635" ht="12.75">
      <c r="F3635" s="172"/>
    </row>
    <row r="3636" ht="12.75">
      <c r="F3636" s="172"/>
    </row>
    <row r="3637" ht="12.75">
      <c r="F3637" s="172"/>
    </row>
    <row r="3638" ht="12.75">
      <c r="F3638" s="172"/>
    </row>
    <row r="3639" ht="12.75">
      <c r="F3639" s="172"/>
    </row>
    <row r="3640" ht="12.75">
      <c r="F3640" s="172"/>
    </row>
    <row r="3641" ht="12.75">
      <c r="F3641" s="172"/>
    </row>
    <row r="3642" ht="12.75">
      <c r="F3642" s="172"/>
    </row>
    <row r="3643" ht="12.75">
      <c r="F3643" s="172"/>
    </row>
    <row r="3644" ht="12.75">
      <c r="F3644" s="172"/>
    </row>
    <row r="3645" ht="12.75">
      <c r="F3645" s="172"/>
    </row>
    <row r="3646" ht="12.75">
      <c r="F3646" s="172"/>
    </row>
    <row r="3647" ht="12.75">
      <c r="F3647" s="172"/>
    </row>
    <row r="3648" ht="12.75">
      <c r="F3648" s="172"/>
    </row>
    <row r="3649" ht="12.75">
      <c r="F3649" s="172"/>
    </row>
    <row r="3650" ht="12.75">
      <c r="F3650" s="172"/>
    </row>
    <row r="3651" ht="12.75">
      <c r="F3651" s="172"/>
    </row>
    <row r="3652" ht="12.75">
      <c r="F3652" s="172"/>
    </row>
    <row r="3653" ht="12.75">
      <c r="F3653" s="172"/>
    </row>
    <row r="3654" ht="12.75">
      <c r="F3654" s="172"/>
    </row>
    <row r="3655" ht="12.75">
      <c r="F3655" s="172"/>
    </row>
    <row r="3656" ht="12.75">
      <c r="F3656" s="172"/>
    </row>
    <row r="3657" ht="12.75">
      <c r="F3657" s="172"/>
    </row>
    <row r="3658" ht="12.75">
      <c r="F3658" s="172"/>
    </row>
    <row r="3659" ht="12.75">
      <c r="F3659" s="172"/>
    </row>
    <row r="3660" ht="12.75">
      <c r="F3660" s="172"/>
    </row>
    <row r="3661" ht="12.75">
      <c r="F3661" s="172"/>
    </row>
    <row r="3662" ht="12.75">
      <c r="F3662" s="172"/>
    </row>
    <row r="3663" ht="12.75">
      <c r="F3663" s="172"/>
    </row>
    <row r="3664" ht="12.75">
      <c r="F3664" s="172"/>
    </row>
    <row r="3665" ht="12.75">
      <c r="F3665" s="172"/>
    </row>
    <row r="3666" ht="12.75">
      <c r="F3666" s="172"/>
    </row>
    <row r="3667" ht="12.75">
      <c r="F3667" s="172"/>
    </row>
    <row r="3668" ht="12.75">
      <c r="F3668" s="172"/>
    </row>
    <row r="3669" ht="12.75">
      <c r="F3669" s="172"/>
    </row>
    <row r="3670" ht="12.75">
      <c r="F3670" s="172"/>
    </row>
    <row r="3671" ht="12.75">
      <c r="F3671" s="172"/>
    </row>
    <row r="3672" ht="12.75">
      <c r="F3672" s="172"/>
    </row>
    <row r="3673" ht="12.75">
      <c r="F3673" s="172"/>
    </row>
    <row r="3674" ht="12.75">
      <c r="F3674" s="172"/>
    </row>
    <row r="3675" ht="12.75">
      <c r="F3675" s="172"/>
    </row>
    <row r="3676" ht="12.75">
      <c r="F3676" s="172"/>
    </row>
    <row r="3677" ht="12.75">
      <c r="F3677" s="172"/>
    </row>
    <row r="3678" ht="12.75">
      <c r="F3678" s="172"/>
    </row>
    <row r="3679" ht="12.75">
      <c r="F3679" s="172"/>
    </row>
    <row r="3680" ht="12.75">
      <c r="F3680" s="172"/>
    </row>
    <row r="3681" ht="12.75">
      <c r="F3681" s="172"/>
    </row>
    <row r="3682" ht="12.75">
      <c r="F3682" s="172"/>
    </row>
    <row r="3683" ht="12.75">
      <c r="F3683" s="172"/>
    </row>
    <row r="3684" ht="12.75">
      <c r="F3684" s="172"/>
    </row>
    <row r="3685" ht="12.75">
      <c r="F3685" s="172"/>
    </row>
    <row r="3686" ht="12.75">
      <c r="F3686" s="172"/>
    </row>
    <row r="3687" ht="12.75">
      <c r="F3687" s="172"/>
    </row>
    <row r="3688" ht="12.75">
      <c r="F3688" s="172"/>
    </row>
    <row r="3689" ht="12.75">
      <c r="F3689" s="172"/>
    </row>
    <row r="3690" ht="12.75">
      <c r="F3690" s="172"/>
    </row>
    <row r="3691" ht="12.75">
      <c r="F3691" s="172"/>
    </row>
    <row r="3692" ht="12.75">
      <c r="F3692" s="172"/>
    </row>
    <row r="3693" ht="12.75">
      <c r="F3693" s="172"/>
    </row>
    <row r="3694" ht="12.75">
      <c r="F3694" s="172"/>
    </row>
    <row r="3695" ht="12.75">
      <c r="F3695" s="172"/>
    </row>
    <row r="3696" ht="12.75">
      <c r="F3696" s="172"/>
    </row>
    <row r="3697" ht="12.75">
      <c r="F3697" s="172"/>
    </row>
    <row r="3698" ht="12.75">
      <c r="F3698" s="172"/>
    </row>
    <row r="3699" ht="12.75">
      <c r="F3699" s="172"/>
    </row>
    <row r="3700" ht="12.75">
      <c r="F3700" s="172"/>
    </row>
    <row r="3701" ht="12.75">
      <c r="F3701" s="172"/>
    </row>
    <row r="3702" ht="12.75">
      <c r="F3702" s="172"/>
    </row>
    <row r="3703" ht="12.75">
      <c r="F3703" s="172"/>
    </row>
    <row r="3704" ht="12.75">
      <c r="F3704" s="172"/>
    </row>
    <row r="3705" ht="12.75">
      <c r="F3705" s="172"/>
    </row>
    <row r="3706" ht="12.75">
      <c r="F3706" s="172"/>
    </row>
    <row r="3707" ht="12.75">
      <c r="F3707" s="172"/>
    </row>
    <row r="3708" ht="12.75">
      <c r="F3708" s="172"/>
    </row>
    <row r="3709" ht="12.75">
      <c r="F3709" s="172"/>
    </row>
    <row r="3710" ht="12.75">
      <c r="F3710" s="172"/>
    </row>
    <row r="3711" ht="12.75">
      <c r="F3711" s="172"/>
    </row>
    <row r="3712" ht="12.75">
      <c r="F3712" s="172"/>
    </row>
    <row r="3713" ht="12.75">
      <c r="F3713" s="172"/>
    </row>
    <row r="3714" ht="12.75">
      <c r="F3714" s="172"/>
    </row>
    <row r="3715" ht="12.75">
      <c r="F3715" s="172"/>
    </row>
    <row r="3716" ht="12.75">
      <c r="F3716" s="172"/>
    </row>
    <row r="3717" ht="12.75">
      <c r="F3717" s="172"/>
    </row>
    <row r="3718" ht="12.75">
      <c r="F3718" s="172"/>
    </row>
    <row r="3719" ht="12.75">
      <c r="F3719" s="172"/>
    </row>
    <row r="3720" ht="12.75">
      <c r="F3720" s="172"/>
    </row>
    <row r="3721" ht="12.75">
      <c r="F3721" s="172"/>
    </row>
    <row r="3722" ht="12.75">
      <c r="F3722" s="172"/>
    </row>
    <row r="3723" ht="12.75">
      <c r="F3723" s="172"/>
    </row>
    <row r="3724" ht="12.75">
      <c r="F3724" s="172"/>
    </row>
    <row r="3725" ht="12.75">
      <c r="F3725" s="172"/>
    </row>
    <row r="3726" ht="12.75">
      <c r="F3726" s="172"/>
    </row>
    <row r="3727" ht="12.75">
      <c r="F3727" s="172"/>
    </row>
    <row r="3728" ht="12.75">
      <c r="F3728" s="172"/>
    </row>
    <row r="3729" ht="12.75">
      <c r="F3729" s="172"/>
    </row>
    <row r="3730" ht="12.75">
      <c r="F3730" s="172"/>
    </row>
    <row r="3731" ht="12.75">
      <c r="F3731" s="172"/>
    </row>
    <row r="3732" ht="12.75">
      <c r="F3732" s="172"/>
    </row>
    <row r="3733" ht="12.75">
      <c r="F3733" s="172"/>
    </row>
    <row r="3734" ht="12.75">
      <c r="F3734" s="172"/>
    </row>
    <row r="3735" ht="12.75">
      <c r="F3735" s="172"/>
    </row>
    <row r="3736" ht="12.75">
      <c r="F3736" s="172"/>
    </row>
    <row r="3737" ht="12.75">
      <c r="F3737" s="172"/>
    </row>
    <row r="3738" ht="12.75">
      <c r="F3738" s="172"/>
    </row>
    <row r="3739" ht="12.75">
      <c r="F3739" s="172"/>
    </row>
    <row r="3740" ht="12.75">
      <c r="F3740" s="172"/>
    </row>
    <row r="3741" ht="12.75">
      <c r="F3741" s="172"/>
    </row>
    <row r="3742" ht="12.75">
      <c r="F3742" s="172"/>
    </row>
    <row r="3743" ht="12.75">
      <c r="F3743" s="172"/>
    </row>
    <row r="3744" ht="12.75">
      <c r="F3744" s="172"/>
    </row>
    <row r="3745" ht="12.75">
      <c r="F3745" s="172"/>
    </row>
    <row r="3746" ht="12.75">
      <c r="F3746" s="172"/>
    </row>
    <row r="3747" ht="12.75">
      <c r="F3747" s="172"/>
    </row>
    <row r="3748" ht="12.75">
      <c r="F3748" s="172"/>
    </row>
    <row r="3749" ht="12.75">
      <c r="F3749" s="172"/>
    </row>
    <row r="3750" ht="12.75">
      <c r="F3750" s="172"/>
    </row>
    <row r="3751" ht="12.75">
      <c r="F3751" s="172"/>
    </row>
    <row r="3752" ht="12.75">
      <c r="F3752" s="172"/>
    </row>
    <row r="3753" ht="12.75">
      <c r="F3753" s="172"/>
    </row>
    <row r="3754" ht="12.75">
      <c r="F3754" s="172"/>
    </row>
    <row r="3755" ht="12.75">
      <c r="F3755" s="172"/>
    </row>
    <row r="3756" ht="12.75">
      <c r="F3756" s="172"/>
    </row>
    <row r="3757" ht="12.75">
      <c r="F3757" s="172"/>
    </row>
    <row r="3758" ht="12.75">
      <c r="F3758" s="172"/>
    </row>
    <row r="3759" ht="12.75">
      <c r="F3759" s="172"/>
    </row>
    <row r="3760" ht="12.75">
      <c r="F3760" s="172"/>
    </row>
    <row r="3761" ht="12.75">
      <c r="F3761" s="172"/>
    </row>
    <row r="3762" ht="12.75">
      <c r="F3762" s="172"/>
    </row>
    <row r="3763" ht="12.75">
      <c r="F3763" s="172"/>
    </row>
    <row r="3764" ht="12.75">
      <c r="F3764" s="172"/>
    </row>
    <row r="3765" ht="12.75">
      <c r="F3765" s="172"/>
    </row>
    <row r="3766" ht="12.75">
      <c r="F3766" s="172"/>
    </row>
    <row r="3767" ht="12.75">
      <c r="F3767" s="172"/>
    </row>
    <row r="3768" ht="12.75">
      <c r="F3768" s="172"/>
    </row>
    <row r="3769" ht="12.75">
      <c r="F3769" s="172"/>
    </row>
    <row r="3770" ht="12.75">
      <c r="F3770" s="172"/>
    </row>
    <row r="3771" ht="12.75">
      <c r="F3771" s="172"/>
    </row>
    <row r="3772" ht="12.75">
      <c r="F3772" s="172"/>
    </row>
    <row r="3773" ht="12.75">
      <c r="F3773" s="172"/>
    </row>
    <row r="3774" ht="12.75">
      <c r="F3774" s="172"/>
    </row>
    <row r="3775" ht="12.75">
      <c r="F3775" s="172"/>
    </row>
    <row r="3776" ht="12.75">
      <c r="F3776" s="172"/>
    </row>
    <row r="3777" ht="12.75">
      <c r="F3777" s="172"/>
    </row>
    <row r="3778" ht="12.75">
      <c r="F3778" s="172"/>
    </row>
    <row r="3779" ht="12.75">
      <c r="F3779" s="172"/>
    </row>
    <row r="3780" ht="12.75">
      <c r="F3780" s="172"/>
    </row>
    <row r="3781" ht="12.75">
      <c r="F3781" s="172"/>
    </row>
    <row r="3782" ht="12.75">
      <c r="F3782" s="172"/>
    </row>
    <row r="3783" ht="12.75">
      <c r="F3783" s="172"/>
    </row>
    <row r="3784" ht="12.75">
      <c r="F3784" s="172"/>
    </row>
    <row r="3785" ht="12.75">
      <c r="F3785" s="172"/>
    </row>
    <row r="3786" ht="12.75">
      <c r="F3786" s="172"/>
    </row>
    <row r="3787" ht="12.75">
      <c r="F3787" s="172"/>
    </row>
    <row r="3788" ht="12.75">
      <c r="F3788" s="172"/>
    </row>
    <row r="3789" ht="12.75">
      <c r="F3789" s="172"/>
    </row>
    <row r="3790" ht="12.75">
      <c r="F3790" s="172"/>
    </row>
    <row r="3791" ht="12.75">
      <c r="F3791" s="172"/>
    </row>
    <row r="3792" ht="12.75">
      <c r="F3792" s="172"/>
    </row>
    <row r="3793" ht="12.75">
      <c r="F3793" s="172"/>
    </row>
    <row r="3794" ht="12.75">
      <c r="F3794" s="172"/>
    </row>
    <row r="3795" ht="12.75">
      <c r="F3795" s="172"/>
    </row>
    <row r="3796" ht="12.75">
      <c r="F3796" s="172"/>
    </row>
    <row r="3797" ht="12.75">
      <c r="F3797" s="172"/>
    </row>
    <row r="3798" ht="12.75">
      <c r="F3798" s="172"/>
    </row>
    <row r="3799" ht="12.75">
      <c r="F3799" s="172"/>
    </row>
    <row r="3800" ht="12.75">
      <c r="F3800" s="172"/>
    </row>
    <row r="3801" ht="12.75">
      <c r="F3801" s="172"/>
    </row>
    <row r="3802" ht="12.75">
      <c r="F3802" s="172"/>
    </row>
    <row r="3803" ht="12.75">
      <c r="F3803" s="172"/>
    </row>
    <row r="3804" ht="12.75">
      <c r="F3804" s="172"/>
    </row>
    <row r="3805" ht="12.75">
      <c r="F3805" s="172"/>
    </row>
    <row r="3806" ht="12.75">
      <c r="F3806" s="172"/>
    </row>
    <row r="3807" ht="12.75">
      <c r="F3807" s="172"/>
    </row>
    <row r="3808" ht="12.75">
      <c r="F3808" s="172"/>
    </row>
    <row r="3809" ht="12.75">
      <c r="F3809" s="172"/>
    </row>
    <row r="3810" ht="12.75">
      <c r="F3810" s="172"/>
    </row>
    <row r="3811" ht="12.75">
      <c r="F3811" s="172"/>
    </row>
    <row r="3812" ht="12.75">
      <c r="F3812" s="172"/>
    </row>
    <row r="3813" ht="12.75">
      <c r="F3813" s="172"/>
    </row>
    <row r="3814" ht="12.75">
      <c r="F3814" s="172"/>
    </row>
    <row r="3815" ht="12.75">
      <c r="F3815" s="172"/>
    </row>
    <row r="3816" ht="12.75">
      <c r="F3816" s="172"/>
    </row>
    <row r="3817" ht="12.75">
      <c r="F3817" s="172"/>
    </row>
    <row r="3818" ht="12.75">
      <c r="F3818" s="172"/>
    </row>
    <row r="3819" ht="12.75">
      <c r="F3819" s="172"/>
    </row>
    <row r="3820" ht="12.75">
      <c r="F3820" s="172"/>
    </row>
    <row r="3821" ht="12.75">
      <c r="F3821" s="172"/>
    </row>
    <row r="3822" ht="12.75">
      <c r="F3822" s="172"/>
    </row>
    <row r="3823" ht="12.75">
      <c r="F3823" s="172"/>
    </row>
    <row r="3824" ht="12.75">
      <c r="F3824" s="172"/>
    </row>
    <row r="3825" ht="12.75">
      <c r="F3825" s="172"/>
    </row>
    <row r="3826" ht="12.75">
      <c r="F3826" s="172"/>
    </row>
    <row r="3827" ht="12.75">
      <c r="F3827" s="172"/>
    </row>
    <row r="3828" ht="12.75">
      <c r="F3828" s="172"/>
    </row>
    <row r="3829" ht="12.75">
      <c r="F3829" s="172"/>
    </row>
    <row r="3830" ht="12.75">
      <c r="F3830" s="172"/>
    </row>
    <row r="3831" ht="12.75">
      <c r="F3831" s="172"/>
    </row>
    <row r="3832" ht="12.75">
      <c r="F3832" s="172"/>
    </row>
    <row r="3833" ht="12.75">
      <c r="F3833" s="172"/>
    </row>
    <row r="3834" ht="12.75">
      <c r="F3834" s="172"/>
    </row>
    <row r="3835" ht="12.75">
      <c r="F3835" s="172"/>
    </row>
    <row r="3836" ht="12.75">
      <c r="F3836" s="172"/>
    </row>
    <row r="3837" ht="12.75">
      <c r="F3837" s="172"/>
    </row>
    <row r="3838" ht="12.75">
      <c r="F3838" s="172"/>
    </row>
    <row r="3839" ht="12.75">
      <c r="F3839" s="172"/>
    </row>
    <row r="3840" ht="12.75">
      <c r="F3840" s="172"/>
    </row>
    <row r="3841" ht="12.75">
      <c r="F3841" s="172"/>
    </row>
    <row r="3842" ht="12.75">
      <c r="F3842" s="172"/>
    </row>
    <row r="3843" ht="12.75">
      <c r="F3843" s="172"/>
    </row>
    <row r="3844" ht="12.75">
      <c r="F3844" s="172"/>
    </row>
    <row r="3845" ht="12.75">
      <c r="F3845" s="172"/>
    </row>
    <row r="3846" ht="12.75">
      <c r="F3846" s="172"/>
    </row>
    <row r="3847" ht="12.75">
      <c r="F3847" s="172"/>
    </row>
    <row r="3848" ht="12.75">
      <c r="F3848" s="172"/>
    </row>
    <row r="3849" ht="12.75">
      <c r="F3849" s="172"/>
    </row>
    <row r="3850" ht="12.75">
      <c r="F3850" s="172"/>
    </row>
    <row r="3851" ht="12.75">
      <c r="F3851" s="172"/>
    </row>
    <row r="3852" ht="12.75">
      <c r="F3852" s="172"/>
    </row>
    <row r="3853" ht="12.75">
      <c r="F3853" s="172"/>
    </row>
    <row r="3854" ht="12.75">
      <c r="F3854" s="172"/>
    </row>
    <row r="3855" ht="12.75">
      <c r="F3855" s="172"/>
    </row>
    <row r="3856" ht="12.75">
      <c r="F3856" s="172"/>
    </row>
    <row r="3857" ht="12.75">
      <c r="F3857" s="172"/>
    </row>
    <row r="3858" ht="12.75">
      <c r="F3858" s="172"/>
    </row>
    <row r="3859" ht="12.75">
      <c r="F3859" s="172"/>
    </row>
    <row r="3860" ht="12.75">
      <c r="F3860" s="172"/>
    </row>
    <row r="3861" ht="12.75">
      <c r="F3861" s="172"/>
    </row>
    <row r="3862" ht="12.75">
      <c r="F3862" s="172"/>
    </row>
    <row r="3863" ht="12.75">
      <c r="F3863" s="172"/>
    </row>
    <row r="3864" ht="12.75">
      <c r="F3864" s="172"/>
    </row>
    <row r="3865" ht="12.75">
      <c r="F3865" s="172"/>
    </row>
    <row r="3866" ht="12.75">
      <c r="F3866" s="172"/>
    </row>
    <row r="3867" ht="12.75">
      <c r="F3867" s="172"/>
    </row>
    <row r="3868" ht="12.75">
      <c r="F3868" s="172"/>
    </row>
    <row r="3869" ht="12.75">
      <c r="F3869" s="172"/>
    </row>
    <row r="3870" ht="12.75">
      <c r="F3870" s="172"/>
    </row>
    <row r="3871" ht="12.75">
      <c r="F3871" s="172"/>
    </row>
    <row r="3872" ht="12.75">
      <c r="F3872" s="172"/>
    </row>
    <row r="3873" ht="12.75">
      <c r="F3873" s="172"/>
    </row>
    <row r="3874" ht="12.75">
      <c r="F3874" s="172"/>
    </row>
    <row r="3875" ht="12.75">
      <c r="F3875" s="172"/>
    </row>
    <row r="3876" ht="12.75">
      <c r="F3876" s="172"/>
    </row>
    <row r="3877" ht="12.75">
      <c r="F3877" s="172"/>
    </row>
    <row r="3878" ht="12.75">
      <c r="F3878" s="172"/>
    </row>
    <row r="3879" ht="12.75">
      <c r="F3879" s="172"/>
    </row>
    <row r="3880" ht="12.75">
      <c r="F3880" s="172"/>
    </row>
    <row r="3881" ht="12.75">
      <c r="F3881" s="172"/>
    </row>
    <row r="3882" ht="12.75">
      <c r="F3882" s="172"/>
    </row>
    <row r="3883" ht="12.75">
      <c r="F3883" s="172"/>
    </row>
    <row r="3884" ht="12.75">
      <c r="F3884" s="172"/>
    </row>
    <row r="3885" ht="12.75">
      <c r="F3885" s="172"/>
    </row>
    <row r="3886" ht="12.75">
      <c r="F3886" s="172"/>
    </row>
    <row r="3887" ht="12.75">
      <c r="F3887" s="172"/>
    </row>
    <row r="3888" ht="12.75">
      <c r="F3888" s="172"/>
    </row>
    <row r="3889" ht="12.75">
      <c r="F3889" s="172"/>
    </row>
    <row r="3890" ht="12.75">
      <c r="F3890" s="172"/>
    </row>
    <row r="3891" ht="12.75">
      <c r="F3891" s="172"/>
    </row>
    <row r="3892" ht="12.75">
      <c r="F3892" s="172"/>
    </row>
    <row r="3893" ht="12.75">
      <c r="F3893" s="172"/>
    </row>
    <row r="3894" ht="12.75">
      <c r="F3894" s="172"/>
    </row>
    <row r="3895" ht="12.75">
      <c r="F3895" s="172"/>
    </row>
    <row r="3896" ht="12.75">
      <c r="F3896" s="172"/>
    </row>
    <row r="3897" ht="12.75">
      <c r="F3897" s="172"/>
    </row>
    <row r="3898" ht="12.75">
      <c r="F3898" s="172"/>
    </row>
    <row r="3899" ht="12.75">
      <c r="F3899" s="172"/>
    </row>
    <row r="3900" ht="12.75">
      <c r="F3900" s="172"/>
    </row>
    <row r="3901" ht="12.75">
      <c r="F3901" s="172"/>
    </row>
    <row r="3902" ht="12.75">
      <c r="F3902" s="172"/>
    </row>
    <row r="3903" ht="12.75">
      <c r="F3903" s="172"/>
    </row>
    <row r="3904" ht="12.75">
      <c r="F3904" s="172"/>
    </row>
    <row r="3905" ht="12.75">
      <c r="F3905" s="172"/>
    </row>
    <row r="3906" ht="12.75">
      <c r="F3906" s="172"/>
    </row>
    <row r="3907" ht="12.75">
      <c r="F3907" s="172"/>
    </row>
    <row r="3908" ht="12.75">
      <c r="F3908" s="172"/>
    </row>
    <row r="3909" ht="12.75">
      <c r="F3909" s="172"/>
    </row>
    <row r="3910" ht="12.75">
      <c r="F3910" s="172"/>
    </row>
    <row r="3911" ht="12.75">
      <c r="F3911" s="172"/>
    </row>
    <row r="3912" ht="12.75">
      <c r="F3912" s="172"/>
    </row>
    <row r="3913" ht="12.75">
      <c r="F3913" s="172"/>
    </row>
    <row r="3914" ht="12.75">
      <c r="F3914" s="172"/>
    </row>
    <row r="3915" ht="12.75">
      <c r="F3915" s="172"/>
    </row>
    <row r="3916" ht="12.75">
      <c r="F3916" s="172"/>
    </row>
    <row r="3917" ht="12.75">
      <c r="F3917" s="172"/>
    </row>
    <row r="3918" ht="12.75">
      <c r="F3918" s="172"/>
    </row>
    <row r="3919" ht="12.75">
      <c r="F3919" s="172"/>
    </row>
    <row r="3920" ht="12.75">
      <c r="F3920" s="172"/>
    </row>
    <row r="3921" ht="12.75">
      <c r="F3921" s="172"/>
    </row>
    <row r="3922" ht="12.75">
      <c r="F3922" s="172"/>
    </row>
    <row r="3923" ht="12.75">
      <c r="F3923" s="172"/>
    </row>
    <row r="3924" ht="12.75">
      <c r="F3924" s="172"/>
    </row>
    <row r="3925" ht="12.75">
      <c r="F3925" s="172"/>
    </row>
    <row r="3926" ht="12.75">
      <c r="F3926" s="172"/>
    </row>
    <row r="3927" ht="12.75">
      <c r="F3927" s="172"/>
    </row>
    <row r="3928" ht="12.75">
      <c r="F3928" s="172"/>
    </row>
    <row r="3929" ht="12.75">
      <c r="F3929" s="172"/>
    </row>
    <row r="3930" ht="12.75">
      <c r="F3930" s="172"/>
    </row>
    <row r="3931" ht="12.75">
      <c r="F3931" s="172"/>
    </row>
    <row r="3932" ht="12.75">
      <c r="F3932" s="172"/>
    </row>
    <row r="3933" ht="12.75">
      <c r="F3933" s="172"/>
    </row>
    <row r="3934" ht="12.75">
      <c r="F3934" s="172"/>
    </row>
    <row r="3935" ht="12.75">
      <c r="F3935" s="172"/>
    </row>
    <row r="3936" ht="12.75">
      <c r="F3936" s="172"/>
    </row>
    <row r="3937" ht="12.75">
      <c r="F3937" s="172"/>
    </row>
    <row r="3938" ht="12.75">
      <c r="F3938" s="172"/>
    </row>
    <row r="3939" ht="12.75">
      <c r="F3939" s="172"/>
    </row>
    <row r="3940" ht="12.75">
      <c r="F3940" s="172"/>
    </row>
    <row r="3941" ht="12.75">
      <c r="F3941" s="172"/>
    </row>
    <row r="3942" ht="12.75">
      <c r="F3942" s="172"/>
    </row>
    <row r="3943" ht="12.75">
      <c r="F3943" s="172"/>
    </row>
    <row r="3944" ht="12.75">
      <c r="F3944" s="172"/>
    </row>
    <row r="3945" ht="12.75">
      <c r="F3945" s="172"/>
    </row>
    <row r="3946" ht="12.75">
      <c r="F3946" s="172"/>
    </row>
    <row r="3947" ht="12.75">
      <c r="F3947" s="172"/>
    </row>
    <row r="3948" ht="12.75">
      <c r="F3948" s="172"/>
    </row>
    <row r="3949" ht="12.75">
      <c r="F3949" s="172"/>
    </row>
    <row r="3950" ht="12.75">
      <c r="F3950" s="172"/>
    </row>
    <row r="3951" ht="12.75">
      <c r="F3951" s="172"/>
    </row>
    <row r="3952" ht="12.75">
      <c r="F3952" s="172"/>
    </row>
    <row r="3953" ht="12.75">
      <c r="F3953" s="172"/>
    </row>
    <row r="3954" ht="12.75">
      <c r="F3954" s="172"/>
    </row>
    <row r="3955" ht="12.75">
      <c r="F3955" s="172"/>
    </row>
    <row r="3956" ht="12.75">
      <c r="F3956" s="172"/>
    </row>
    <row r="3957" ht="12.75">
      <c r="F3957" s="172"/>
    </row>
    <row r="3958" ht="12.75">
      <c r="F3958" s="172"/>
    </row>
    <row r="3959" ht="12.75">
      <c r="F3959" s="172"/>
    </row>
    <row r="3960" ht="12.75">
      <c r="F3960" s="172"/>
    </row>
    <row r="3961" ht="12.75">
      <c r="F3961" s="172"/>
    </row>
    <row r="3962" ht="12.75">
      <c r="F3962" s="172"/>
    </row>
    <row r="3963" ht="12.75">
      <c r="F3963" s="172"/>
    </row>
    <row r="3964" ht="12.75">
      <c r="F3964" s="172"/>
    </row>
    <row r="3965" ht="12.75">
      <c r="F3965" s="172"/>
    </row>
    <row r="3966" ht="12.75">
      <c r="F3966" s="172"/>
    </row>
    <row r="3967" ht="12.75">
      <c r="F3967" s="172"/>
    </row>
    <row r="3968" ht="12.75">
      <c r="F3968" s="172"/>
    </row>
    <row r="3969" ht="12.75">
      <c r="F3969" s="172"/>
    </row>
    <row r="3970" ht="12.75">
      <c r="F3970" s="172"/>
    </row>
    <row r="3971" ht="12.75">
      <c r="F3971" s="172"/>
    </row>
    <row r="3972" ht="12.75">
      <c r="F3972" s="172"/>
    </row>
    <row r="3973" ht="12.75">
      <c r="F3973" s="172"/>
    </row>
    <row r="3974" ht="12.75">
      <c r="F3974" s="172"/>
    </row>
    <row r="3975" ht="12.75">
      <c r="F3975" s="172"/>
    </row>
    <row r="3976" ht="12.75">
      <c r="F3976" s="172"/>
    </row>
    <row r="3977" ht="12.75">
      <c r="F3977" s="172"/>
    </row>
    <row r="3978" ht="12.75">
      <c r="F3978" s="172"/>
    </row>
    <row r="3979" ht="12.75">
      <c r="F3979" s="172"/>
    </row>
    <row r="3980" ht="12.75">
      <c r="F3980" s="172"/>
    </row>
    <row r="3981" ht="12.75">
      <c r="F3981" s="172"/>
    </row>
    <row r="3982" ht="12.75">
      <c r="F3982" s="172"/>
    </row>
    <row r="3983" ht="12.75">
      <c r="F3983" s="172"/>
    </row>
    <row r="3984" ht="12.75">
      <c r="F3984" s="172"/>
    </row>
    <row r="3985" ht="12.75">
      <c r="F3985" s="172"/>
    </row>
    <row r="3986" ht="12.75">
      <c r="F3986" s="172"/>
    </row>
    <row r="3987" ht="12.75">
      <c r="F3987" s="172"/>
    </row>
    <row r="3988" ht="12.75">
      <c r="F3988" s="172"/>
    </row>
    <row r="3989" ht="12.75">
      <c r="F3989" s="172"/>
    </row>
    <row r="3990" ht="12.75">
      <c r="F3990" s="172"/>
    </row>
    <row r="3991" ht="12.75">
      <c r="F3991" s="172"/>
    </row>
    <row r="3992" ht="12.75">
      <c r="F3992" s="172"/>
    </row>
    <row r="3993" ht="12.75">
      <c r="F3993" s="172"/>
    </row>
    <row r="3994" ht="12.75">
      <c r="F3994" s="172"/>
    </row>
    <row r="3995" ht="12.75">
      <c r="F3995" s="172"/>
    </row>
    <row r="3996" ht="12.75">
      <c r="F3996" s="172"/>
    </row>
    <row r="3997" ht="12.75">
      <c r="F3997" s="172"/>
    </row>
    <row r="3998" ht="12.75">
      <c r="F3998" s="172"/>
    </row>
    <row r="3999" ht="12.75">
      <c r="F3999" s="172"/>
    </row>
    <row r="4000" ht="12.75">
      <c r="F4000" s="172"/>
    </row>
    <row r="4001" ht="12.75">
      <c r="F4001" s="172"/>
    </row>
    <row r="4002" ht="12.75">
      <c r="F4002" s="172"/>
    </row>
    <row r="4003" ht="12.75">
      <c r="F4003" s="172"/>
    </row>
    <row r="4004" ht="12.75">
      <c r="F4004" s="172"/>
    </row>
    <row r="4005" ht="12.75">
      <c r="F4005" s="172"/>
    </row>
    <row r="4006" ht="12.75">
      <c r="F4006" s="172"/>
    </row>
    <row r="4007" ht="12.75">
      <c r="F4007" s="172"/>
    </row>
    <row r="4008" ht="12.75">
      <c r="F4008" s="172"/>
    </row>
    <row r="4009" ht="12.75">
      <c r="F4009" s="172"/>
    </row>
    <row r="4010" ht="12.75">
      <c r="F4010" s="172"/>
    </row>
    <row r="4011" ht="12.75">
      <c r="F4011" s="172"/>
    </row>
    <row r="4012" ht="12.75">
      <c r="F4012" s="172"/>
    </row>
    <row r="4013" ht="12.75">
      <c r="F4013" s="172"/>
    </row>
    <row r="4014" ht="12.75">
      <c r="F4014" s="172"/>
    </row>
    <row r="4015" ht="12.75">
      <c r="F4015" s="172"/>
    </row>
    <row r="4016" ht="12.75">
      <c r="F4016" s="172"/>
    </row>
    <row r="4017" ht="12.75">
      <c r="F4017" s="172"/>
    </row>
    <row r="4018" ht="12.75">
      <c r="F4018" s="172"/>
    </row>
    <row r="4019" ht="12.75">
      <c r="F4019" s="172"/>
    </row>
    <row r="4020" ht="12.75">
      <c r="F4020" s="172"/>
    </row>
    <row r="4021" ht="12.75">
      <c r="F4021" s="172"/>
    </row>
    <row r="4022" ht="12.75">
      <c r="F4022" s="172"/>
    </row>
    <row r="4023" ht="12.75">
      <c r="F4023" s="172"/>
    </row>
    <row r="4024" ht="12.75">
      <c r="F4024" s="172"/>
    </row>
    <row r="4025" ht="12.75">
      <c r="F4025" s="172"/>
    </row>
    <row r="4026" ht="12.75">
      <c r="F4026" s="172"/>
    </row>
    <row r="4027" ht="12.75">
      <c r="F4027" s="172"/>
    </row>
    <row r="4028" ht="12.75">
      <c r="F4028" s="172"/>
    </row>
    <row r="4029" ht="12.75">
      <c r="F4029" s="172"/>
    </row>
    <row r="4030" ht="12.75">
      <c r="F4030" s="172"/>
    </row>
    <row r="4031" ht="12.75">
      <c r="F4031" s="172"/>
    </row>
    <row r="4032" ht="12.75">
      <c r="F4032" s="172"/>
    </row>
    <row r="4033" ht="12.75">
      <c r="F4033" s="172"/>
    </row>
    <row r="4034" ht="12.75">
      <c r="F4034" s="172"/>
    </row>
    <row r="4035" ht="12.75">
      <c r="F4035" s="172"/>
    </row>
    <row r="4036" ht="12.75">
      <c r="F4036" s="172"/>
    </row>
    <row r="4037" ht="12.75">
      <c r="F4037" s="172"/>
    </row>
    <row r="4038" ht="12.75">
      <c r="F4038" s="172"/>
    </row>
    <row r="4039" ht="12.75">
      <c r="F4039" s="172"/>
    </row>
    <row r="4040" ht="12.75">
      <c r="F4040" s="172"/>
    </row>
    <row r="4041" ht="12.75">
      <c r="F4041" s="172"/>
    </row>
    <row r="4042" ht="12.75">
      <c r="F4042" s="172"/>
    </row>
    <row r="4043" ht="12.75">
      <c r="F4043" s="172"/>
    </row>
    <row r="4044" ht="12.75">
      <c r="F4044" s="172"/>
    </row>
    <row r="4045" ht="12.75">
      <c r="F4045" s="172"/>
    </row>
    <row r="4046" ht="12.75">
      <c r="F4046" s="172"/>
    </row>
    <row r="4047" ht="12.75">
      <c r="F4047" s="172"/>
    </row>
    <row r="4048" ht="12.75">
      <c r="F4048" s="172"/>
    </row>
    <row r="4049" ht="12.75">
      <c r="F4049" s="172"/>
    </row>
    <row r="4050" ht="12.75">
      <c r="F4050" s="172"/>
    </row>
    <row r="4051" ht="12.75">
      <c r="F4051" s="172"/>
    </row>
    <row r="4052" ht="12.75">
      <c r="F4052" s="172"/>
    </row>
    <row r="4053" ht="12.75">
      <c r="F4053" s="172"/>
    </row>
    <row r="4054" ht="12.75">
      <c r="F4054" s="172"/>
    </row>
    <row r="4055" ht="12.75">
      <c r="F4055" s="172"/>
    </row>
    <row r="4056" ht="12.75">
      <c r="F4056" s="172"/>
    </row>
    <row r="4057" ht="12.75">
      <c r="F4057" s="172"/>
    </row>
    <row r="4058" ht="12.75">
      <c r="F4058" s="172"/>
    </row>
    <row r="4059" ht="12.75">
      <c r="F4059" s="172"/>
    </row>
    <row r="4060" ht="12.75">
      <c r="F4060" s="172"/>
    </row>
    <row r="4061" ht="12.75">
      <c r="F4061" s="172"/>
    </row>
    <row r="4062" ht="12.75">
      <c r="F4062" s="172"/>
    </row>
    <row r="4063" ht="12.75">
      <c r="F4063" s="172"/>
    </row>
    <row r="4064" ht="12.75">
      <c r="F4064" s="172"/>
    </row>
    <row r="4065" ht="12.75">
      <c r="F4065" s="172"/>
    </row>
    <row r="4066" ht="12.75">
      <c r="F4066" s="172"/>
    </row>
    <row r="4067" ht="12.75">
      <c r="F4067" s="172"/>
    </row>
    <row r="4068" ht="12.75">
      <c r="F4068" s="172"/>
    </row>
    <row r="4069" ht="12.75">
      <c r="F4069" s="172"/>
    </row>
    <row r="4070" ht="12.75">
      <c r="F4070" s="172"/>
    </row>
    <row r="4071" ht="12.75">
      <c r="F4071" s="172"/>
    </row>
    <row r="4072" ht="12.75">
      <c r="F4072" s="172"/>
    </row>
    <row r="4073" ht="12.75">
      <c r="F4073" s="172"/>
    </row>
    <row r="4074" ht="12.75">
      <c r="F4074" s="172"/>
    </row>
    <row r="4075" ht="12.75">
      <c r="F4075" s="172"/>
    </row>
    <row r="4076" ht="12.75">
      <c r="F4076" s="172"/>
    </row>
    <row r="4077" ht="12.75">
      <c r="F4077" s="172"/>
    </row>
    <row r="4078" ht="12.75">
      <c r="F4078" s="172"/>
    </row>
    <row r="4079" ht="12.75">
      <c r="F4079" s="172"/>
    </row>
    <row r="4080" ht="12.75">
      <c r="F4080" s="172"/>
    </row>
    <row r="4081" ht="12.75">
      <c r="F4081" s="172"/>
    </row>
    <row r="4082" ht="12.75">
      <c r="F4082" s="172"/>
    </row>
    <row r="4083" ht="12.75">
      <c r="F4083" s="172"/>
    </row>
    <row r="4084" ht="12.75">
      <c r="F4084" s="172"/>
    </row>
    <row r="4085" ht="12.75">
      <c r="F4085" s="172"/>
    </row>
    <row r="4086" ht="12.75">
      <c r="F4086" s="172"/>
    </row>
    <row r="4087" ht="12.75">
      <c r="F4087" s="172"/>
    </row>
    <row r="4088" ht="12.75">
      <c r="F4088" s="172"/>
    </row>
    <row r="4089" ht="12.75">
      <c r="F4089" s="172"/>
    </row>
    <row r="4090" ht="12.75">
      <c r="F4090" s="172"/>
    </row>
    <row r="4091" ht="12.75">
      <c r="F4091" s="172"/>
    </row>
    <row r="4092" ht="12.75">
      <c r="F4092" s="172"/>
    </row>
    <row r="4093" ht="12.75">
      <c r="F4093" s="172"/>
    </row>
    <row r="4094" ht="12.75">
      <c r="F4094" s="172"/>
    </row>
    <row r="4095" ht="12.75">
      <c r="F4095" s="172"/>
    </row>
    <row r="4096" ht="12.75">
      <c r="F4096" s="172"/>
    </row>
    <row r="4097" ht="12.75">
      <c r="F4097" s="172"/>
    </row>
    <row r="4098" ht="12.75">
      <c r="F4098" s="172"/>
    </row>
    <row r="4099" ht="12.75">
      <c r="F4099" s="172"/>
    </row>
    <row r="4100" ht="12.75">
      <c r="F4100" s="172"/>
    </row>
    <row r="4101" ht="12.75">
      <c r="F4101" s="172"/>
    </row>
    <row r="4102" ht="12.75">
      <c r="F4102" s="172"/>
    </row>
    <row r="4103" ht="12.75">
      <c r="F4103" s="172"/>
    </row>
    <row r="4104" ht="12.75">
      <c r="F4104" s="172"/>
    </row>
    <row r="4105" ht="12.75">
      <c r="F4105" s="172"/>
    </row>
    <row r="4106" ht="12.75">
      <c r="F4106" s="172"/>
    </row>
    <row r="4107" ht="12.75">
      <c r="F4107" s="172"/>
    </row>
    <row r="4108" ht="12.75">
      <c r="F4108" s="172"/>
    </row>
    <row r="4109" ht="12.75">
      <c r="F4109" s="172"/>
    </row>
    <row r="4110" ht="12.75">
      <c r="F4110" s="172"/>
    </row>
    <row r="4111" ht="12.75">
      <c r="F4111" s="172"/>
    </row>
    <row r="4112" ht="12.75">
      <c r="F4112" s="172"/>
    </row>
    <row r="4113" ht="12.75">
      <c r="F4113" s="172"/>
    </row>
    <row r="4114" ht="12.75">
      <c r="F4114" s="172"/>
    </row>
    <row r="4115" ht="12.75">
      <c r="F4115" s="172"/>
    </row>
    <row r="4116" ht="12.75">
      <c r="F4116" s="172"/>
    </row>
    <row r="4117" ht="12.75">
      <c r="F4117" s="172"/>
    </row>
    <row r="4118" ht="12.75">
      <c r="F4118" s="172"/>
    </row>
    <row r="4119" ht="12.75">
      <c r="F4119" s="172"/>
    </row>
    <row r="4120" ht="12.75">
      <c r="F4120" s="172"/>
    </row>
    <row r="4121" ht="12.75">
      <c r="F4121" s="172"/>
    </row>
    <row r="4122" ht="12.75">
      <c r="F4122" s="172"/>
    </row>
    <row r="4123" ht="12.75">
      <c r="F4123" s="172"/>
    </row>
    <row r="4124" ht="12.75">
      <c r="F4124" s="172"/>
    </row>
    <row r="4125" ht="12.75">
      <c r="F4125" s="172"/>
    </row>
    <row r="4126" ht="12.75">
      <c r="F4126" s="172"/>
    </row>
    <row r="4127" ht="12.75">
      <c r="F4127" s="172"/>
    </row>
    <row r="4128" ht="12.75">
      <c r="F4128" s="172"/>
    </row>
    <row r="4129" ht="12.75">
      <c r="F4129" s="172"/>
    </row>
    <row r="4130" ht="12.75">
      <c r="F4130" s="172"/>
    </row>
    <row r="4131" ht="12.75">
      <c r="F4131" s="172"/>
    </row>
    <row r="4132" ht="12.75">
      <c r="F4132" s="172"/>
    </row>
    <row r="4133" ht="12.75">
      <c r="F4133" s="172"/>
    </row>
    <row r="4134" ht="12.75">
      <c r="F4134" s="172"/>
    </row>
    <row r="4135" ht="12.75">
      <c r="F4135" s="172"/>
    </row>
    <row r="4136" ht="12.75">
      <c r="F4136" s="172"/>
    </row>
    <row r="4137" ht="12.75">
      <c r="F4137" s="172"/>
    </row>
    <row r="4138" ht="12.75">
      <c r="F4138" s="172"/>
    </row>
    <row r="4139" ht="12.75">
      <c r="F4139" s="172"/>
    </row>
    <row r="4140" ht="12.75">
      <c r="F4140" s="172"/>
    </row>
    <row r="4141" ht="12.75">
      <c r="F4141" s="172"/>
    </row>
    <row r="4142" ht="12.75">
      <c r="F4142" s="172"/>
    </row>
    <row r="4143" ht="12.75">
      <c r="F4143" s="172"/>
    </row>
    <row r="4144" ht="12.75">
      <c r="F4144" s="172"/>
    </row>
    <row r="4145" ht="12.75">
      <c r="F4145" s="172"/>
    </row>
    <row r="4146" ht="12.75">
      <c r="F4146" s="172"/>
    </row>
    <row r="4147" ht="12.75">
      <c r="F4147" s="172"/>
    </row>
    <row r="4148" ht="12.75">
      <c r="F4148" s="172"/>
    </row>
    <row r="4149" ht="12.75">
      <c r="F4149" s="172"/>
    </row>
    <row r="4150" ht="12.75">
      <c r="F4150" s="172"/>
    </row>
    <row r="4151" ht="12.75">
      <c r="F4151" s="172"/>
    </row>
    <row r="4152" ht="12.75">
      <c r="F4152" s="172"/>
    </row>
    <row r="4153" ht="12.75">
      <c r="F4153" s="172"/>
    </row>
    <row r="4154" ht="12.75">
      <c r="F4154" s="172"/>
    </row>
    <row r="4155" ht="12.75">
      <c r="F4155" s="172"/>
    </row>
    <row r="4156" ht="12.75">
      <c r="F4156" s="172"/>
    </row>
    <row r="4157" ht="12.75">
      <c r="F4157" s="172"/>
    </row>
    <row r="4158" ht="12.75">
      <c r="F4158" s="172"/>
    </row>
    <row r="4159" ht="12.75">
      <c r="F4159" s="172"/>
    </row>
    <row r="4160" ht="12.75">
      <c r="F4160" s="172"/>
    </row>
    <row r="4161" ht="12.75">
      <c r="F4161" s="172"/>
    </row>
    <row r="4162" ht="12.75">
      <c r="F4162" s="172"/>
    </row>
    <row r="4163" ht="12.75">
      <c r="F4163" s="172"/>
    </row>
    <row r="4164" ht="12.75">
      <c r="F4164" s="172"/>
    </row>
    <row r="4165" ht="12.75">
      <c r="F4165" s="172"/>
    </row>
    <row r="4166" ht="12.75">
      <c r="F4166" s="172"/>
    </row>
    <row r="4167" ht="12.75">
      <c r="F4167" s="172"/>
    </row>
    <row r="4168" ht="12.75">
      <c r="F4168" s="172"/>
    </row>
    <row r="4169" ht="12.75">
      <c r="F4169" s="172"/>
    </row>
    <row r="4170" ht="12.75">
      <c r="F4170" s="172"/>
    </row>
    <row r="4171" ht="12.75">
      <c r="F4171" s="172"/>
    </row>
    <row r="4172" ht="12.75">
      <c r="F4172" s="172"/>
    </row>
    <row r="4173" ht="12.75">
      <c r="F4173" s="172"/>
    </row>
    <row r="4174" ht="12.75">
      <c r="F4174" s="172"/>
    </row>
    <row r="4175" ht="12.75">
      <c r="F4175" s="172"/>
    </row>
    <row r="4176" ht="12.75">
      <c r="F4176" s="172"/>
    </row>
    <row r="4177" ht="12.75">
      <c r="F4177" s="172"/>
    </row>
    <row r="4178" ht="12.75">
      <c r="F4178" s="172"/>
    </row>
    <row r="4179" ht="12.75">
      <c r="F4179" s="172"/>
    </row>
    <row r="4180" ht="12.75">
      <c r="F4180" s="172"/>
    </row>
    <row r="4181" ht="12.75">
      <c r="F4181" s="172"/>
    </row>
    <row r="4182" ht="12.75">
      <c r="F4182" s="172"/>
    </row>
    <row r="4183" ht="12.75">
      <c r="F4183" s="172"/>
    </row>
    <row r="4184" ht="12.75">
      <c r="F4184" s="172"/>
    </row>
    <row r="4185" ht="12.75">
      <c r="F4185" s="172"/>
    </row>
    <row r="4186" ht="12.75">
      <c r="F4186" s="172"/>
    </row>
    <row r="4187" ht="12.75">
      <c r="F4187" s="172"/>
    </row>
    <row r="4188" ht="12.75">
      <c r="F4188" s="172"/>
    </row>
    <row r="4189" ht="12.75">
      <c r="F4189" s="172"/>
    </row>
    <row r="4190" ht="12.75">
      <c r="F4190" s="172"/>
    </row>
    <row r="4191" ht="12.75">
      <c r="F4191" s="172"/>
    </row>
    <row r="4192" ht="12.75">
      <c r="F4192" s="172"/>
    </row>
    <row r="4193" ht="12.75">
      <c r="F4193" s="172"/>
    </row>
    <row r="4194" ht="12.75">
      <c r="F4194" s="172"/>
    </row>
    <row r="4195" ht="12.75">
      <c r="F4195" s="172"/>
    </row>
    <row r="4196" ht="12.75">
      <c r="F4196" s="172"/>
    </row>
    <row r="4197" ht="12.75">
      <c r="F4197" s="172"/>
    </row>
    <row r="4198" ht="12.75">
      <c r="F4198" s="172"/>
    </row>
    <row r="4199" ht="12.75">
      <c r="F4199" s="172"/>
    </row>
    <row r="4200" ht="12.75">
      <c r="F4200" s="172"/>
    </row>
    <row r="4201" ht="12.75">
      <c r="F4201" s="172"/>
    </row>
    <row r="4202" ht="12.75">
      <c r="F4202" s="172"/>
    </row>
    <row r="4203" ht="12.75">
      <c r="F4203" s="172"/>
    </row>
    <row r="4204" ht="12.75">
      <c r="F4204" s="172"/>
    </row>
    <row r="4205" ht="12.75">
      <c r="F4205" s="172"/>
    </row>
    <row r="4206" ht="12.75">
      <c r="F4206" s="172"/>
    </row>
    <row r="4207" ht="12.75">
      <c r="F4207" s="172"/>
    </row>
    <row r="4208" ht="12.75">
      <c r="F4208" s="172"/>
    </row>
    <row r="4209" ht="12.75">
      <c r="F4209" s="172"/>
    </row>
    <row r="4210" ht="12.75">
      <c r="F4210" s="172"/>
    </row>
    <row r="4211" ht="12.75">
      <c r="F4211" s="172"/>
    </row>
    <row r="4212" ht="12.75">
      <c r="F4212" s="172"/>
    </row>
    <row r="4213" ht="12.75">
      <c r="F4213" s="172"/>
    </row>
    <row r="4214" ht="12.75">
      <c r="F4214" s="172"/>
    </row>
    <row r="4215" ht="12.75">
      <c r="F4215" s="172"/>
    </row>
    <row r="4216" ht="12.75">
      <c r="F4216" s="172"/>
    </row>
    <row r="4217" ht="12.75">
      <c r="F4217" s="172"/>
    </row>
    <row r="4218" ht="12.75">
      <c r="F4218" s="172"/>
    </row>
    <row r="4219" ht="12.75">
      <c r="F4219" s="172"/>
    </row>
    <row r="4220" ht="12.75">
      <c r="F4220" s="172"/>
    </row>
    <row r="4221" ht="12.75">
      <c r="F4221" s="172"/>
    </row>
    <row r="4222" ht="12.75">
      <c r="F4222" s="172"/>
    </row>
    <row r="4223" ht="12.75">
      <c r="F4223" s="172"/>
    </row>
    <row r="4224" ht="12.75">
      <c r="F4224" s="172"/>
    </row>
    <row r="4225" ht="12.75">
      <c r="F4225" s="172"/>
    </row>
    <row r="4226" ht="12.75">
      <c r="F4226" s="172"/>
    </row>
    <row r="4227" ht="12.75">
      <c r="F4227" s="172"/>
    </row>
    <row r="4228" ht="12.75">
      <c r="F4228" s="172"/>
    </row>
    <row r="4229" ht="12.75">
      <c r="F4229" s="172"/>
    </row>
    <row r="4230" ht="12.75">
      <c r="F4230" s="172"/>
    </row>
    <row r="4231" ht="12.75">
      <c r="F4231" s="172"/>
    </row>
    <row r="4232" ht="12.75">
      <c r="F4232" s="172"/>
    </row>
    <row r="4233" ht="12.75">
      <c r="F4233" s="172"/>
    </row>
    <row r="4234" ht="12.75">
      <c r="F4234" s="172"/>
    </row>
    <row r="4235" ht="12.75">
      <c r="F4235" s="172"/>
    </row>
    <row r="4236" ht="12.75">
      <c r="F4236" s="172"/>
    </row>
    <row r="4237" ht="12.75">
      <c r="F4237" s="172"/>
    </row>
    <row r="4238" ht="12.75">
      <c r="F4238" s="172"/>
    </row>
    <row r="4239" ht="12.75">
      <c r="F4239" s="172"/>
    </row>
    <row r="4240" ht="12.75">
      <c r="F4240" s="172"/>
    </row>
    <row r="4241" ht="12.75">
      <c r="F4241" s="172"/>
    </row>
    <row r="4242" ht="12.75">
      <c r="F4242" s="172"/>
    </row>
    <row r="4243" ht="12.75">
      <c r="F4243" s="172"/>
    </row>
    <row r="4244" ht="12.75">
      <c r="F4244" s="172"/>
    </row>
    <row r="4245" ht="12.75">
      <c r="F4245" s="172"/>
    </row>
    <row r="4246" ht="12.75">
      <c r="F4246" s="172"/>
    </row>
    <row r="4247" ht="12.75">
      <c r="F4247" s="172"/>
    </row>
    <row r="4248" ht="12.75">
      <c r="F4248" s="172"/>
    </row>
    <row r="4249" ht="12.75">
      <c r="F4249" s="172"/>
    </row>
    <row r="4250" ht="12.75">
      <c r="F4250" s="172"/>
    </row>
    <row r="4251" ht="12.75">
      <c r="F4251" s="172"/>
    </row>
    <row r="4252" ht="12.75">
      <c r="F4252" s="172"/>
    </row>
    <row r="4253" ht="12.75">
      <c r="F4253" s="172"/>
    </row>
    <row r="4254" ht="12.75">
      <c r="F4254" s="172"/>
    </row>
    <row r="4255" ht="12.75">
      <c r="F4255" s="172"/>
    </row>
    <row r="4256" ht="12.75">
      <c r="F4256" s="172"/>
    </row>
    <row r="4257" ht="12.75">
      <c r="F4257" s="172"/>
    </row>
    <row r="4258" ht="12.75">
      <c r="F4258" s="172"/>
    </row>
    <row r="4259" ht="12.75">
      <c r="F4259" s="172"/>
    </row>
    <row r="4260" ht="12.75">
      <c r="F4260" s="172"/>
    </row>
    <row r="4261" ht="12.75">
      <c r="F4261" s="172"/>
    </row>
    <row r="4262" ht="12.75">
      <c r="F4262" s="172"/>
    </row>
    <row r="4263" ht="12.75">
      <c r="F4263" s="172"/>
    </row>
    <row r="4264" ht="12.75">
      <c r="F4264" s="172"/>
    </row>
    <row r="4265" ht="12.75">
      <c r="F4265" s="172"/>
    </row>
    <row r="4266" ht="12.75">
      <c r="F4266" s="172"/>
    </row>
    <row r="4267" ht="12.75">
      <c r="F4267" s="172"/>
    </row>
    <row r="4268" ht="12.75">
      <c r="F4268" s="172"/>
    </row>
    <row r="4269" ht="12.75">
      <c r="F4269" s="172"/>
    </row>
    <row r="4270" ht="12.75">
      <c r="F4270" s="172"/>
    </row>
    <row r="4271" ht="12.75">
      <c r="F4271" s="172"/>
    </row>
    <row r="4272" ht="12.75">
      <c r="F4272" s="172"/>
    </row>
    <row r="4273" ht="12.75">
      <c r="F4273" s="172"/>
    </row>
    <row r="4274" ht="12.75">
      <c r="F4274" s="172"/>
    </row>
    <row r="4275" ht="12.75">
      <c r="F4275" s="172"/>
    </row>
    <row r="4276" ht="12.75">
      <c r="F4276" s="172"/>
    </row>
    <row r="4277" ht="12.75">
      <c r="F4277" s="172"/>
    </row>
    <row r="4278" ht="12.75">
      <c r="F4278" s="172"/>
    </row>
    <row r="4279" ht="12.75">
      <c r="F4279" s="172"/>
    </row>
    <row r="4280" ht="12.75">
      <c r="F4280" s="172"/>
    </row>
    <row r="4281" ht="12.75">
      <c r="F4281" s="172"/>
    </row>
    <row r="4282" ht="12.75">
      <c r="F4282" s="172"/>
    </row>
    <row r="4283" ht="12.75">
      <c r="F4283" s="172"/>
    </row>
    <row r="4284" ht="12.75">
      <c r="F4284" s="172"/>
    </row>
    <row r="4285" ht="12.75">
      <c r="F4285" s="172"/>
    </row>
    <row r="4286" ht="12.75">
      <c r="F4286" s="172"/>
    </row>
    <row r="4287" ht="12.75">
      <c r="F4287" s="172"/>
    </row>
    <row r="4288" ht="12.75">
      <c r="F4288" s="172"/>
    </row>
    <row r="4289" ht="12.75">
      <c r="F4289" s="172"/>
    </row>
    <row r="4290" ht="12.75">
      <c r="F4290" s="172"/>
    </row>
    <row r="4291" ht="12.75">
      <c r="F4291" s="172"/>
    </row>
    <row r="4292" ht="12.75">
      <c r="F4292" s="172"/>
    </row>
    <row r="4293" ht="12.75">
      <c r="F4293" s="172"/>
    </row>
    <row r="4294" ht="12.75">
      <c r="F4294" s="172"/>
    </row>
    <row r="4295" ht="12.75">
      <c r="F4295" s="172"/>
    </row>
    <row r="4296" ht="12.75">
      <c r="F4296" s="172"/>
    </row>
    <row r="4297" ht="12.75">
      <c r="F4297" s="172"/>
    </row>
    <row r="4298" ht="12.75">
      <c r="F4298" s="172"/>
    </row>
    <row r="4299" ht="12.75">
      <c r="F4299" s="172"/>
    </row>
    <row r="4300" ht="12.75">
      <c r="F4300" s="172"/>
    </row>
    <row r="4301" ht="12.75">
      <c r="F4301" s="172"/>
    </row>
    <row r="4302" ht="12.75">
      <c r="F4302" s="172"/>
    </row>
    <row r="4303" ht="12.75">
      <c r="F4303" s="172"/>
    </row>
    <row r="4304" ht="12.75">
      <c r="F4304" s="172"/>
    </row>
    <row r="4305" ht="12.75">
      <c r="F4305" s="172"/>
    </row>
    <row r="4306" ht="12.75">
      <c r="F4306" s="172"/>
    </row>
    <row r="4307" ht="12.75">
      <c r="F4307" s="172"/>
    </row>
    <row r="4308" ht="12.75">
      <c r="F4308" s="172"/>
    </row>
    <row r="4309" ht="12.75">
      <c r="F4309" s="172"/>
    </row>
    <row r="4310" ht="12.75">
      <c r="F4310" s="172"/>
    </row>
    <row r="4311" ht="12.75">
      <c r="F4311" s="172"/>
    </row>
    <row r="4312" ht="12.75">
      <c r="F4312" s="172"/>
    </row>
    <row r="4313" ht="12.75">
      <c r="F4313" s="172"/>
    </row>
    <row r="4314" ht="12.75">
      <c r="F4314" s="172"/>
    </row>
    <row r="4315" ht="12.75">
      <c r="F4315" s="172"/>
    </row>
    <row r="4316" ht="12.75">
      <c r="F4316" s="172"/>
    </row>
    <row r="4317" ht="12.75">
      <c r="F4317" s="172"/>
    </row>
    <row r="4318" ht="12.75">
      <c r="F4318" s="172"/>
    </row>
    <row r="4319" ht="12.75">
      <c r="F4319" s="172"/>
    </row>
    <row r="4320" ht="12.75">
      <c r="F4320" s="172"/>
    </row>
    <row r="4321" ht="12.75">
      <c r="F4321" s="172"/>
    </row>
    <row r="4322" ht="12.75">
      <c r="F4322" s="172"/>
    </row>
    <row r="4323" ht="12.75">
      <c r="F4323" s="172"/>
    </row>
    <row r="4324" ht="12.75">
      <c r="F4324" s="172"/>
    </row>
    <row r="4325" ht="12.75">
      <c r="F4325" s="172"/>
    </row>
    <row r="4326" ht="12.75">
      <c r="F4326" s="172"/>
    </row>
    <row r="4327" ht="12.75">
      <c r="F4327" s="172"/>
    </row>
    <row r="4328" ht="12.75">
      <c r="F4328" s="172"/>
    </row>
    <row r="4329" ht="12.75">
      <c r="F4329" s="172"/>
    </row>
    <row r="4330" ht="12.75">
      <c r="F4330" s="172"/>
    </row>
    <row r="4331" ht="12.75">
      <c r="F4331" s="172"/>
    </row>
    <row r="4332" ht="12.75">
      <c r="F4332" s="172"/>
    </row>
    <row r="4333" ht="12.75">
      <c r="F4333" s="172"/>
    </row>
    <row r="4334" ht="12.75">
      <c r="F4334" s="172"/>
    </row>
    <row r="4335" ht="12.75">
      <c r="F4335" s="172"/>
    </row>
    <row r="4336" ht="12.75">
      <c r="F4336" s="172"/>
    </row>
    <row r="4337" ht="12.75">
      <c r="F4337" s="172"/>
    </row>
    <row r="4338" ht="12.75">
      <c r="F4338" s="172"/>
    </row>
    <row r="4339" ht="12.75">
      <c r="F4339" s="172"/>
    </row>
    <row r="4340" ht="12.75">
      <c r="F4340" s="172"/>
    </row>
    <row r="4341" ht="12.75">
      <c r="F4341" s="172"/>
    </row>
    <row r="4342" ht="12.75">
      <c r="F4342" s="172"/>
    </row>
    <row r="4343" ht="12.75">
      <c r="F4343" s="172"/>
    </row>
    <row r="4344" ht="12.75">
      <c r="F4344" s="172"/>
    </row>
    <row r="4345" ht="12.75">
      <c r="F4345" s="172"/>
    </row>
    <row r="4346" ht="12.75">
      <c r="F4346" s="172"/>
    </row>
    <row r="4347" ht="12.75">
      <c r="F4347" s="172"/>
    </row>
    <row r="4348" ht="12.75">
      <c r="F4348" s="172"/>
    </row>
    <row r="4349" ht="12.75">
      <c r="F4349" s="172"/>
    </row>
    <row r="4350" ht="12.75">
      <c r="F4350" s="172"/>
    </row>
    <row r="4351" ht="12.75">
      <c r="F4351" s="172"/>
    </row>
    <row r="4352" ht="12.75">
      <c r="F4352" s="172"/>
    </row>
    <row r="4353" ht="12.75">
      <c r="F4353" s="172"/>
    </row>
    <row r="4354" ht="12.75">
      <c r="F4354" s="172"/>
    </row>
    <row r="4355" ht="12.75">
      <c r="F4355" s="172"/>
    </row>
    <row r="4356" ht="12.75">
      <c r="F4356" s="172"/>
    </row>
    <row r="4357" ht="12.75">
      <c r="F4357" s="172"/>
    </row>
    <row r="4358" ht="12.75">
      <c r="F4358" s="172"/>
    </row>
    <row r="4359" ht="12.75">
      <c r="F4359" s="172"/>
    </row>
    <row r="4360" ht="12.75">
      <c r="F4360" s="172"/>
    </row>
    <row r="4361" ht="12.75">
      <c r="F4361" s="172"/>
    </row>
    <row r="4362" ht="12.75">
      <c r="F4362" s="172"/>
    </row>
    <row r="4363" ht="12.75">
      <c r="F4363" s="172"/>
    </row>
    <row r="4364" ht="12.75">
      <c r="F4364" s="172"/>
    </row>
    <row r="4365" ht="12.75">
      <c r="F4365" s="172"/>
    </row>
    <row r="4366" ht="12.75">
      <c r="F4366" s="172"/>
    </row>
    <row r="4367" ht="12.75">
      <c r="F4367" s="172"/>
    </row>
    <row r="4368" ht="12.75">
      <c r="F4368" s="172"/>
    </row>
    <row r="4369" ht="12.75">
      <c r="F4369" s="172"/>
    </row>
    <row r="4370" ht="12.75">
      <c r="F4370" s="172"/>
    </row>
    <row r="4371" ht="12.75">
      <c r="F4371" s="172"/>
    </row>
    <row r="4372" ht="12.75">
      <c r="F4372" s="172"/>
    </row>
    <row r="4373" ht="12.75">
      <c r="F4373" s="172"/>
    </row>
    <row r="4374" ht="12.75">
      <c r="F4374" s="172"/>
    </row>
    <row r="4375" ht="12.75">
      <c r="F4375" s="172"/>
    </row>
    <row r="4376" ht="12.75">
      <c r="F4376" s="172"/>
    </row>
    <row r="4377" ht="12.75">
      <c r="F4377" s="172"/>
    </row>
    <row r="4378" ht="12.75">
      <c r="F4378" s="172"/>
    </row>
    <row r="4379" ht="12.75">
      <c r="F4379" s="172"/>
    </row>
    <row r="4380" ht="12.75">
      <c r="F4380" s="172"/>
    </row>
    <row r="4381" ht="12.75">
      <c r="F4381" s="172"/>
    </row>
    <row r="4382" ht="12.75">
      <c r="F4382" s="172"/>
    </row>
    <row r="4383" ht="12.75">
      <c r="F4383" s="172"/>
    </row>
    <row r="4384" ht="12.75">
      <c r="F4384" s="172"/>
    </row>
    <row r="4385" ht="12.75">
      <c r="F4385" s="172"/>
    </row>
    <row r="4386" ht="12.75">
      <c r="F4386" s="172"/>
    </row>
    <row r="4387" ht="12.75">
      <c r="F4387" s="172"/>
    </row>
    <row r="4388" ht="12.75">
      <c r="F4388" s="172"/>
    </row>
    <row r="4389" ht="12.75">
      <c r="F4389" s="172"/>
    </row>
    <row r="4390" ht="12.75">
      <c r="F4390" s="172"/>
    </row>
    <row r="4391" ht="12.75">
      <c r="F4391" s="172"/>
    </row>
    <row r="4392" ht="12.75">
      <c r="F4392" s="172"/>
    </row>
    <row r="4393" ht="12.75">
      <c r="F4393" s="172"/>
    </row>
    <row r="4394" ht="12.75">
      <c r="F4394" s="172"/>
    </row>
    <row r="4395" ht="12.75">
      <c r="F4395" s="172"/>
    </row>
    <row r="4396" ht="12.75">
      <c r="F4396" s="172"/>
    </row>
    <row r="4397" ht="12.75">
      <c r="F4397" s="172"/>
    </row>
    <row r="4398" ht="12.75">
      <c r="F4398" s="172"/>
    </row>
    <row r="4399" ht="12.75">
      <c r="F4399" s="172"/>
    </row>
    <row r="4400" ht="12.75">
      <c r="F4400" s="172"/>
    </row>
    <row r="4401" ht="12.75">
      <c r="F4401" s="172"/>
    </row>
    <row r="4402" ht="12.75">
      <c r="F4402" s="172"/>
    </row>
    <row r="4403" ht="12.75">
      <c r="F4403" s="172"/>
    </row>
    <row r="4404" ht="12.75">
      <c r="F4404" s="172"/>
    </row>
    <row r="4405" ht="12.75">
      <c r="F4405" s="172"/>
    </row>
    <row r="4406" ht="12.75">
      <c r="F4406" s="172"/>
    </row>
    <row r="4407" ht="12.75">
      <c r="F4407" s="172"/>
    </row>
    <row r="4408" ht="12.75">
      <c r="F4408" s="172"/>
    </row>
    <row r="4409" ht="12.75">
      <c r="F4409" s="172"/>
    </row>
    <row r="4410" ht="12.75">
      <c r="F4410" s="172"/>
    </row>
    <row r="4411" ht="12.75">
      <c r="F4411" s="172"/>
    </row>
    <row r="4412" ht="12.75">
      <c r="F4412" s="172"/>
    </row>
    <row r="4413" ht="12.75">
      <c r="F4413" s="172"/>
    </row>
    <row r="4414" ht="12.75">
      <c r="F4414" s="172"/>
    </row>
    <row r="4415" ht="12.75">
      <c r="F4415" s="172"/>
    </row>
    <row r="4416" ht="12.75">
      <c r="F4416" s="172"/>
    </row>
    <row r="4417" ht="12.75">
      <c r="F4417" s="172"/>
    </row>
    <row r="4418" ht="12.75">
      <c r="F4418" s="172"/>
    </row>
    <row r="4419" ht="12.75">
      <c r="F4419" s="172"/>
    </row>
    <row r="4420" ht="12.75">
      <c r="F4420" s="172"/>
    </row>
    <row r="4421" ht="12.75">
      <c r="F4421" s="172"/>
    </row>
    <row r="4422" ht="12.75">
      <c r="F4422" s="172"/>
    </row>
    <row r="4423" ht="12.75">
      <c r="F4423" s="172"/>
    </row>
    <row r="4424" ht="12.75">
      <c r="F4424" s="172"/>
    </row>
    <row r="4425" ht="12.75">
      <c r="F4425" s="172"/>
    </row>
    <row r="4426" ht="12.75">
      <c r="F4426" s="172"/>
    </row>
    <row r="4427" ht="12.75">
      <c r="F4427" s="172"/>
    </row>
    <row r="4428" ht="12.75">
      <c r="F4428" s="172"/>
    </row>
    <row r="4429" ht="12.75">
      <c r="F4429" s="172"/>
    </row>
    <row r="4430" ht="12.75">
      <c r="F4430" s="172"/>
    </row>
    <row r="4431" ht="12.75">
      <c r="F4431" s="172"/>
    </row>
    <row r="4432" ht="12.75">
      <c r="F4432" s="172"/>
    </row>
    <row r="4433" ht="12.75">
      <c r="F4433" s="172"/>
    </row>
    <row r="4434" ht="12.75">
      <c r="F4434" s="172"/>
    </row>
    <row r="4435" ht="12.75">
      <c r="F4435" s="172"/>
    </row>
    <row r="4436" ht="12.75">
      <c r="F4436" s="172"/>
    </row>
    <row r="4437" ht="12.75">
      <c r="F4437" s="172"/>
    </row>
    <row r="4438" ht="12.75">
      <c r="F4438" s="172"/>
    </row>
    <row r="4439" ht="12.75">
      <c r="F4439" s="172"/>
    </row>
    <row r="4440" ht="12.75">
      <c r="F4440" s="172"/>
    </row>
    <row r="4441" ht="12.75">
      <c r="F4441" s="172"/>
    </row>
    <row r="4442" ht="12.75">
      <c r="F4442" s="172"/>
    </row>
    <row r="4443" ht="12.75">
      <c r="F4443" s="172"/>
    </row>
    <row r="4444" ht="12.75">
      <c r="F4444" s="172"/>
    </row>
    <row r="4445" ht="12.75">
      <c r="F4445" s="172"/>
    </row>
    <row r="4446" ht="12.75">
      <c r="F4446" s="172"/>
    </row>
    <row r="4447" ht="12.75">
      <c r="F4447" s="172"/>
    </row>
    <row r="4448" ht="12.75">
      <c r="F4448" s="172"/>
    </row>
    <row r="4449" ht="12.75">
      <c r="F4449" s="172"/>
    </row>
    <row r="4450" ht="12.75">
      <c r="F4450" s="172"/>
    </row>
    <row r="4451" ht="12.75">
      <c r="F4451" s="172"/>
    </row>
    <row r="4452" ht="12.75">
      <c r="F4452" s="172"/>
    </row>
    <row r="4453" ht="12.75">
      <c r="F4453" s="172"/>
    </row>
    <row r="4454" ht="12.75">
      <c r="F4454" s="172"/>
    </row>
    <row r="4455" ht="12.75">
      <c r="F4455" s="172"/>
    </row>
    <row r="4456" ht="12.75">
      <c r="F4456" s="172"/>
    </row>
    <row r="4457" ht="12.75">
      <c r="F4457" s="172"/>
    </row>
    <row r="4458" ht="12.75">
      <c r="F4458" s="172"/>
    </row>
    <row r="4459" ht="12.75">
      <c r="F4459" s="172"/>
    </row>
    <row r="4460" ht="12.75">
      <c r="F4460" s="172"/>
    </row>
    <row r="4461" ht="12.75">
      <c r="F4461" s="172"/>
    </row>
    <row r="4462" ht="12.75">
      <c r="F4462" s="172"/>
    </row>
    <row r="4463" ht="12.75">
      <c r="F4463" s="172"/>
    </row>
    <row r="4464" ht="12.75">
      <c r="F4464" s="172"/>
    </row>
    <row r="4465" ht="12.75">
      <c r="F4465" s="172"/>
    </row>
    <row r="4466" ht="12.75">
      <c r="F4466" s="172"/>
    </row>
    <row r="4467" ht="12.75">
      <c r="F4467" s="172"/>
    </row>
    <row r="4468" ht="12.75">
      <c r="F4468" s="172"/>
    </row>
    <row r="4469" ht="12.75">
      <c r="F4469" s="172"/>
    </row>
    <row r="4470" ht="12.75">
      <c r="F4470" s="172"/>
    </row>
    <row r="4471" ht="12.75">
      <c r="F4471" s="172"/>
    </row>
    <row r="4472" ht="12.75">
      <c r="F4472" s="172"/>
    </row>
    <row r="4473" ht="12.75">
      <c r="F4473" s="172"/>
    </row>
    <row r="4474" ht="12.75">
      <c r="F4474" s="172"/>
    </row>
    <row r="4475" ht="12.75">
      <c r="F4475" s="172"/>
    </row>
    <row r="4476" ht="12.75">
      <c r="F4476" s="172"/>
    </row>
    <row r="4477" ht="12.75">
      <c r="F4477" s="172"/>
    </row>
    <row r="4478" ht="12.75">
      <c r="F4478" s="172"/>
    </row>
    <row r="4479" ht="12.75">
      <c r="F4479" s="172"/>
    </row>
    <row r="4480" ht="12.75">
      <c r="F4480" s="172"/>
    </row>
    <row r="4481" ht="12.75">
      <c r="F4481" s="172"/>
    </row>
    <row r="4482" ht="12.75">
      <c r="F4482" s="172"/>
    </row>
    <row r="4483" ht="12.75">
      <c r="F4483" s="172"/>
    </row>
    <row r="4484" ht="12.75">
      <c r="F4484" s="172"/>
    </row>
    <row r="4485" ht="12.75">
      <c r="F4485" s="172"/>
    </row>
    <row r="4486" ht="12.75">
      <c r="F4486" s="172"/>
    </row>
    <row r="4487" ht="12.75">
      <c r="F4487" s="172"/>
    </row>
    <row r="4488" ht="12.75">
      <c r="F4488" s="172"/>
    </row>
    <row r="4489" ht="12.75">
      <c r="F4489" s="172"/>
    </row>
    <row r="4490" ht="12.75">
      <c r="F4490" s="172"/>
    </row>
    <row r="4491" ht="12.75">
      <c r="F4491" s="172"/>
    </row>
    <row r="4492" ht="12.75">
      <c r="F4492" s="172"/>
    </row>
    <row r="4493" ht="12.75">
      <c r="F4493" s="172"/>
    </row>
    <row r="4494" ht="12.75">
      <c r="F4494" s="172"/>
    </row>
    <row r="4495" ht="12.75">
      <c r="F4495" s="172"/>
    </row>
    <row r="4496" ht="12.75">
      <c r="F4496" s="172"/>
    </row>
    <row r="4497" ht="12.75">
      <c r="F4497" s="172"/>
    </row>
    <row r="4498" ht="12.75">
      <c r="F4498" s="172"/>
    </row>
    <row r="4499" ht="12.75">
      <c r="F4499" s="172"/>
    </row>
    <row r="4500" ht="12.75">
      <c r="F4500" s="172"/>
    </row>
    <row r="4501" ht="12.75">
      <c r="F4501" s="172"/>
    </row>
    <row r="4502" ht="12.75">
      <c r="F4502" s="172"/>
    </row>
    <row r="4503" ht="12.75">
      <c r="F4503" s="172"/>
    </row>
    <row r="4504" ht="12.75">
      <c r="F4504" s="172"/>
    </row>
    <row r="4505" ht="12.75">
      <c r="F4505" s="172"/>
    </row>
    <row r="4506" ht="12.75">
      <c r="F4506" s="172"/>
    </row>
    <row r="4507" ht="12.75">
      <c r="F4507" s="172"/>
    </row>
    <row r="4508" ht="12.75">
      <c r="F4508" s="172"/>
    </row>
    <row r="4509" ht="12.75">
      <c r="F4509" s="172"/>
    </row>
    <row r="4510" ht="12.75">
      <c r="F4510" s="172"/>
    </row>
    <row r="4511" ht="12.75">
      <c r="F4511" s="172"/>
    </row>
    <row r="4512" ht="12.75">
      <c r="F4512" s="172"/>
    </row>
    <row r="4513" ht="12.75">
      <c r="F4513" s="172"/>
    </row>
    <row r="4514" ht="12.75">
      <c r="F4514" s="172"/>
    </row>
    <row r="4515" ht="12.75">
      <c r="F4515" s="172"/>
    </row>
    <row r="4516" ht="12.75">
      <c r="F4516" s="172"/>
    </row>
    <row r="4517" ht="12.75">
      <c r="F4517" s="172"/>
    </row>
    <row r="4518" ht="12.75">
      <c r="F4518" s="172"/>
    </row>
    <row r="4519" ht="12.75">
      <c r="F4519" s="172"/>
    </row>
    <row r="4520" ht="12.75">
      <c r="F4520" s="172"/>
    </row>
    <row r="4521" ht="12.75">
      <c r="F4521" s="172"/>
    </row>
    <row r="4522" ht="12.75">
      <c r="F4522" s="172"/>
    </row>
    <row r="4523" ht="12.75">
      <c r="F4523" s="172"/>
    </row>
    <row r="4524" ht="12.75">
      <c r="F4524" s="172"/>
    </row>
    <row r="4525" ht="12.75">
      <c r="F4525" s="172"/>
    </row>
    <row r="4526" ht="12.75">
      <c r="F4526" s="172"/>
    </row>
    <row r="4527" ht="12.75">
      <c r="F4527" s="172"/>
    </row>
    <row r="4528" ht="12.75">
      <c r="F4528" s="172"/>
    </row>
    <row r="4529" ht="12.75">
      <c r="F4529" s="172"/>
    </row>
    <row r="4530" ht="12.75">
      <c r="F4530" s="172"/>
    </row>
    <row r="4531" ht="12.75">
      <c r="F4531" s="172"/>
    </row>
    <row r="4532" ht="12.75">
      <c r="F4532" s="172"/>
    </row>
    <row r="4533" ht="12.75">
      <c r="F4533" s="172"/>
    </row>
    <row r="4534" ht="12.75">
      <c r="F4534" s="172"/>
    </row>
    <row r="4535" ht="12.75">
      <c r="F4535" s="172"/>
    </row>
    <row r="4536" ht="12.75">
      <c r="F4536" s="172"/>
    </row>
    <row r="4537" ht="12.75">
      <c r="F4537" s="172"/>
    </row>
    <row r="4538" ht="12.75">
      <c r="F4538" s="172"/>
    </row>
    <row r="4539" ht="12.75">
      <c r="F4539" s="172"/>
    </row>
    <row r="4540" ht="12.75">
      <c r="F4540" s="172"/>
    </row>
    <row r="4541" ht="12.75">
      <c r="F4541" s="172"/>
    </row>
    <row r="4542" ht="12.75">
      <c r="F4542" s="172"/>
    </row>
    <row r="4543" ht="12.75">
      <c r="F4543" s="172"/>
    </row>
    <row r="4544" ht="12.75">
      <c r="F4544" s="172"/>
    </row>
    <row r="4545" ht="12.75">
      <c r="F4545" s="172"/>
    </row>
    <row r="4546" ht="12.75">
      <c r="F4546" s="172"/>
    </row>
    <row r="4547" ht="12.75">
      <c r="F4547" s="172"/>
    </row>
    <row r="4548" ht="12.75">
      <c r="F4548" s="172"/>
    </row>
    <row r="4549" ht="12.75">
      <c r="F4549" s="172"/>
    </row>
    <row r="4550" ht="12.75">
      <c r="F4550" s="172"/>
    </row>
    <row r="4551" ht="12.75">
      <c r="F4551" s="172"/>
    </row>
    <row r="4552" ht="12.75">
      <c r="F4552" s="172"/>
    </row>
    <row r="4553" ht="12.75">
      <c r="F4553" s="172"/>
    </row>
    <row r="4554" ht="12.75">
      <c r="F4554" s="172"/>
    </row>
    <row r="4555" ht="12.75">
      <c r="F4555" s="172"/>
    </row>
    <row r="4556" ht="12.75">
      <c r="F4556" s="172"/>
    </row>
    <row r="4557" ht="12.75">
      <c r="F4557" s="172"/>
    </row>
    <row r="4558" ht="12.75">
      <c r="F4558" s="172"/>
    </row>
    <row r="4559" ht="12.75">
      <c r="F4559" s="172"/>
    </row>
    <row r="4560" ht="12.75">
      <c r="F4560" s="172"/>
    </row>
    <row r="4561" ht="12.75">
      <c r="F4561" s="172"/>
    </row>
    <row r="4562" ht="12.75">
      <c r="F4562" s="172"/>
    </row>
    <row r="4563" ht="12.75">
      <c r="F4563" s="172"/>
    </row>
    <row r="4564" ht="12.75">
      <c r="F4564" s="172"/>
    </row>
    <row r="4565" ht="12.75">
      <c r="F4565" s="172"/>
    </row>
    <row r="4566" ht="12.75">
      <c r="F4566" s="172"/>
    </row>
    <row r="4567" ht="12.75">
      <c r="F4567" s="172"/>
    </row>
    <row r="4568" ht="12.75">
      <c r="F4568" s="172"/>
    </row>
    <row r="4569" ht="12.75">
      <c r="F4569" s="172"/>
    </row>
    <row r="4570" ht="12.75">
      <c r="F4570" s="172"/>
    </row>
    <row r="4571" ht="12.75">
      <c r="F4571" s="172"/>
    </row>
    <row r="4572" ht="12.75">
      <c r="F4572" s="172"/>
    </row>
    <row r="4573" ht="12.75">
      <c r="F4573" s="172"/>
    </row>
    <row r="4574" ht="12.75">
      <c r="F4574" s="172"/>
    </row>
    <row r="4575" ht="12.75">
      <c r="F4575" s="172"/>
    </row>
    <row r="4576" ht="12.75">
      <c r="F4576" s="172"/>
    </row>
    <row r="4577" ht="12.75">
      <c r="F4577" s="172"/>
    </row>
    <row r="4578" ht="12.75">
      <c r="F4578" s="172"/>
    </row>
    <row r="4579" ht="12.75">
      <c r="F4579" s="172"/>
    </row>
    <row r="4580" ht="12.75">
      <c r="F4580" s="172"/>
    </row>
    <row r="4581" ht="12.75">
      <c r="F4581" s="172"/>
    </row>
    <row r="4582" ht="12.75">
      <c r="F4582" s="172"/>
    </row>
    <row r="4583" ht="12.75">
      <c r="F4583" s="172"/>
    </row>
    <row r="4584" ht="12.75">
      <c r="F4584" s="172"/>
    </row>
    <row r="4585" ht="12.75">
      <c r="F4585" s="172"/>
    </row>
    <row r="4586" ht="12.75">
      <c r="F4586" s="172"/>
    </row>
    <row r="4587" ht="12.75">
      <c r="F4587" s="172"/>
    </row>
    <row r="4588" ht="12.75">
      <c r="F4588" s="172"/>
    </row>
    <row r="4589" ht="12.75">
      <c r="F4589" s="172"/>
    </row>
    <row r="4590" ht="12.75">
      <c r="F4590" s="172"/>
    </row>
    <row r="4591" ht="12.75">
      <c r="F4591" s="172"/>
    </row>
    <row r="4592" ht="12.75">
      <c r="F4592" s="172"/>
    </row>
    <row r="4593" ht="12.75">
      <c r="F4593" s="172"/>
    </row>
    <row r="4594" ht="12.75">
      <c r="F4594" s="172"/>
    </row>
    <row r="4595" ht="12.75">
      <c r="F4595" s="172"/>
    </row>
    <row r="4596" ht="12.75">
      <c r="F4596" s="172"/>
    </row>
    <row r="4597" ht="12.75">
      <c r="F4597" s="172"/>
    </row>
    <row r="4598" ht="12.75">
      <c r="F4598" s="172"/>
    </row>
    <row r="4599" ht="12.75">
      <c r="F4599" s="172"/>
    </row>
    <row r="4600" ht="12.75">
      <c r="F4600" s="172"/>
    </row>
    <row r="4601" ht="12.75">
      <c r="F4601" s="172"/>
    </row>
    <row r="4602" ht="12.75">
      <c r="F4602" s="172"/>
    </row>
    <row r="4603" ht="12.75">
      <c r="F4603" s="172"/>
    </row>
    <row r="4604" ht="12.75">
      <c r="F4604" s="172"/>
    </row>
    <row r="4605" ht="12.75">
      <c r="F4605" s="172"/>
    </row>
    <row r="4606" ht="12.75">
      <c r="F4606" s="172"/>
    </row>
    <row r="4607" ht="12.75">
      <c r="F4607" s="172"/>
    </row>
    <row r="4608" ht="12.75">
      <c r="F4608" s="172"/>
    </row>
    <row r="4609" ht="12.75">
      <c r="F4609" s="172"/>
    </row>
    <row r="4610" ht="12.75">
      <c r="F4610" s="172"/>
    </row>
    <row r="4611" ht="12.75">
      <c r="F4611" s="172"/>
    </row>
    <row r="4612" ht="12.75">
      <c r="F4612" s="172"/>
    </row>
    <row r="4613" ht="12.75">
      <c r="F4613" s="172"/>
    </row>
    <row r="4614" ht="12.75">
      <c r="F4614" s="172"/>
    </row>
    <row r="4615" ht="12.75">
      <c r="F4615" s="172"/>
    </row>
    <row r="4616" ht="12.75">
      <c r="F4616" s="172"/>
    </row>
    <row r="4617" ht="12.75">
      <c r="F4617" s="172"/>
    </row>
    <row r="4618" ht="12.75">
      <c r="F4618" s="172"/>
    </row>
    <row r="4619" ht="12.75">
      <c r="F4619" s="172"/>
    </row>
    <row r="4620" ht="12.75">
      <c r="F4620" s="172"/>
    </row>
    <row r="4621" ht="12.75">
      <c r="F4621" s="172"/>
    </row>
    <row r="4622" ht="12.75">
      <c r="F4622" s="172"/>
    </row>
    <row r="4623" ht="12.75">
      <c r="F4623" s="172"/>
    </row>
    <row r="4624" ht="12.75">
      <c r="F4624" s="172"/>
    </row>
    <row r="4625" ht="12.75">
      <c r="F4625" s="172"/>
    </row>
    <row r="4626" ht="12.75">
      <c r="F4626" s="172"/>
    </row>
    <row r="4627" ht="12.75">
      <c r="F4627" s="172"/>
    </row>
    <row r="4628" ht="12.75">
      <c r="F4628" s="172"/>
    </row>
    <row r="4629" ht="12.75">
      <c r="F4629" s="172"/>
    </row>
    <row r="4630" ht="12.75">
      <c r="F4630" s="172"/>
    </row>
    <row r="4631" ht="12.75">
      <c r="F4631" s="172"/>
    </row>
    <row r="4632" ht="12.75">
      <c r="F4632" s="172"/>
    </row>
    <row r="4633" ht="12.75">
      <c r="F4633" s="172"/>
    </row>
    <row r="4634" ht="12.75">
      <c r="F4634" s="172"/>
    </row>
    <row r="4635" ht="12.75">
      <c r="F4635" s="172"/>
    </row>
    <row r="4636" ht="12.75">
      <c r="F4636" s="172"/>
    </row>
    <row r="4637" ht="12.75">
      <c r="F4637" s="172"/>
    </row>
    <row r="4638" ht="12.75">
      <c r="F4638" s="172"/>
    </row>
    <row r="4639" ht="12.75">
      <c r="F4639" s="172"/>
    </row>
    <row r="4640" ht="12.75">
      <c r="F4640" s="172"/>
    </row>
    <row r="4641" ht="12.75">
      <c r="F4641" s="172"/>
    </row>
    <row r="4642" ht="12.75">
      <c r="F4642" s="172"/>
    </row>
    <row r="4643" ht="12.75">
      <c r="F4643" s="172"/>
    </row>
    <row r="4644" ht="12.75">
      <c r="F4644" s="172"/>
    </row>
    <row r="4645" ht="12.75">
      <c r="F4645" s="172"/>
    </row>
    <row r="4646" ht="12.75">
      <c r="F4646" s="172"/>
    </row>
    <row r="4647" ht="12.75">
      <c r="F4647" s="172"/>
    </row>
    <row r="4648" ht="12.75">
      <c r="F4648" s="172"/>
    </row>
    <row r="4649" ht="12.75">
      <c r="F4649" s="172"/>
    </row>
    <row r="4650" ht="12.75">
      <c r="F4650" s="172"/>
    </row>
    <row r="4651" ht="12.75">
      <c r="F4651" s="172"/>
    </row>
    <row r="4652" ht="12.75">
      <c r="F4652" s="172"/>
    </row>
    <row r="4653" ht="12.75">
      <c r="F4653" s="172"/>
    </row>
    <row r="4654" ht="12.75">
      <c r="F4654" s="172"/>
    </row>
    <row r="4655" ht="12.75">
      <c r="F4655" s="172"/>
    </row>
    <row r="4656" ht="12.75">
      <c r="F4656" s="172"/>
    </row>
    <row r="4657" ht="12.75">
      <c r="F4657" s="172"/>
    </row>
    <row r="4658" ht="12.75">
      <c r="F4658" s="172"/>
    </row>
    <row r="4659" ht="12.75">
      <c r="F4659" s="172"/>
    </row>
    <row r="4660" ht="12.75">
      <c r="F4660" s="172"/>
    </row>
    <row r="4661" ht="12.75">
      <c r="F4661" s="172"/>
    </row>
    <row r="4662" ht="12.75">
      <c r="F4662" s="172"/>
    </row>
    <row r="4663" ht="12.75">
      <c r="F4663" s="172"/>
    </row>
    <row r="4664" ht="12.75">
      <c r="F4664" s="172"/>
    </row>
    <row r="4665" ht="12.75">
      <c r="F4665" s="172"/>
    </row>
    <row r="4666" ht="12.75">
      <c r="F4666" s="172"/>
    </row>
    <row r="4667" ht="12.75">
      <c r="F4667" s="172"/>
    </row>
    <row r="4668" ht="12.75">
      <c r="F4668" s="172"/>
    </row>
    <row r="4669" ht="12.75">
      <c r="F4669" s="172"/>
    </row>
    <row r="4670" ht="12.75">
      <c r="F4670" s="172"/>
    </row>
    <row r="4671" ht="12.75">
      <c r="F4671" s="172"/>
    </row>
    <row r="4672" ht="12.75">
      <c r="F4672" s="172"/>
    </row>
    <row r="4673" ht="12.75">
      <c r="F4673" s="172"/>
    </row>
    <row r="4674" ht="12.75">
      <c r="F4674" s="172"/>
    </row>
    <row r="4675" ht="12.75">
      <c r="F4675" s="172"/>
    </row>
    <row r="4676" ht="12.75">
      <c r="F4676" s="172"/>
    </row>
    <row r="4677" ht="12.75">
      <c r="F4677" s="172"/>
    </row>
    <row r="4678" ht="12.75">
      <c r="F4678" s="172"/>
    </row>
    <row r="4679" ht="12.75">
      <c r="F4679" s="172"/>
    </row>
    <row r="4680" ht="12.75">
      <c r="F4680" s="172"/>
    </row>
    <row r="4681" ht="12.75">
      <c r="F4681" s="172"/>
    </row>
    <row r="4682" ht="12.75">
      <c r="F4682" s="172"/>
    </row>
    <row r="4683" ht="12.75">
      <c r="F4683" s="172"/>
    </row>
    <row r="4684" ht="12.75">
      <c r="F4684" s="172"/>
    </row>
    <row r="4685" ht="12.75">
      <c r="F4685" s="172"/>
    </row>
    <row r="4686" ht="12.75">
      <c r="F4686" s="172"/>
    </row>
    <row r="4687" ht="12.75">
      <c r="F4687" s="172"/>
    </row>
    <row r="4688" ht="12.75">
      <c r="F4688" s="172"/>
    </row>
    <row r="4689" ht="12.75">
      <c r="F4689" s="172"/>
    </row>
    <row r="4690" ht="12.75">
      <c r="F4690" s="172"/>
    </row>
    <row r="4691" ht="12.75">
      <c r="F4691" s="172"/>
    </row>
    <row r="4692" ht="12.75">
      <c r="F4692" s="172"/>
    </row>
    <row r="4693" ht="12.75">
      <c r="F4693" s="172"/>
    </row>
    <row r="4694" ht="12.75">
      <c r="F4694" s="172"/>
    </row>
    <row r="4695" ht="12.75">
      <c r="F4695" s="172"/>
    </row>
    <row r="4696" ht="12.75">
      <c r="F4696" s="172"/>
    </row>
    <row r="4697" ht="12.75">
      <c r="F4697" s="172"/>
    </row>
    <row r="4698" ht="12.75">
      <c r="F4698" s="172"/>
    </row>
    <row r="4699" ht="12.75">
      <c r="F4699" s="172"/>
    </row>
    <row r="4700" ht="12.75">
      <c r="F4700" s="172"/>
    </row>
    <row r="4701" ht="12.75">
      <c r="F4701" s="172"/>
    </row>
    <row r="4702" ht="12.75">
      <c r="F4702" s="172"/>
    </row>
    <row r="4703" ht="12.75">
      <c r="F4703" s="172"/>
    </row>
    <row r="4704" ht="12.75">
      <c r="F4704" s="172"/>
    </row>
    <row r="4705" ht="12.75">
      <c r="F4705" s="172"/>
    </row>
    <row r="4706" ht="12.75">
      <c r="F4706" s="172"/>
    </row>
    <row r="4707" ht="12.75">
      <c r="F4707" s="172"/>
    </row>
    <row r="4708" ht="12.75">
      <c r="F4708" s="172"/>
    </row>
    <row r="4709" ht="12.75">
      <c r="F4709" s="172"/>
    </row>
    <row r="4710" ht="12.75">
      <c r="F4710" s="172"/>
    </row>
    <row r="4711" ht="12.75">
      <c r="F4711" s="172"/>
    </row>
    <row r="4712" ht="12.75">
      <c r="F4712" s="172"/>
    </row>
    <row r="4713" ht="12.75">
      <c r="F4713" s="172"/>
    </row>
    <row r="4714" ht="12.75">
      <c r="F4714" s="172"/>
    </row>
    <row r="4715" ht="12.75">
      <c r="F4715" s="172"/>
    </row>
    <row r="4716" ht="12.75">
      <c r="F4716" s="172"/>
    </row>
    <row r="4717" ht="12.75">
      <c r="F4717" s="172"/>
    </row>
    <row r="4718" ht="12.75">
      <c r="F4718" s="172"/>
    </row>
    <row r="4719" ht="12.75">
      <c r="F4719" s="172"/>
    </row>
    <row r="4720" ht="12.75">
      <c r="F4720" s="172"/>
    </row>
    <row r="4721" ht="12.75">
      <c r="F4721" s="172"/>
    </row>
    <row r="4722" ht="12.75">
      <c r="F4722" s="172"/>
    </row>
    <row r="4723" ht="12.75">
      <c r="F4723" s="172"/>
    </row>
    <row r="4724" ht="12.75">
      <c r="F4724" s="172"/>
    </row>
    <row r="4725" ht="12.75">
      <c r="F4725" s="172"/>
    </row>
    <row r="4726" ht="12.75">
      <c r="F4726" s="172"/>
    </row>
    <row r="4727" ht="12.75">
      <c r="F4727" s="172"/>
    </row>
    <row r="4728" ht="12.75">
      <c r="F4728" s="172"/>
    </row>
    <row r="4729" ht="12.75">
      <c r="F4729" s="172"/>
    </row>
    <row r="4730" ht="12.75">
      <c r="F4730" s="172"/>
    </row>
    <row r="4731" ht="12.75">
      <c r="F4731" s="172"/>
    </row>
    <row r="4732" ht="12.75">
      <c r="F4732" s="172"/>
    </row>
    <row r="4733" ht="12.75">
      <c r="F4733" s="172"/>
    </row>
    <row r="4734" ht="12.75">
      <c r="F4734" s="172"/>
    </row>
    <row r="4735" ht="12.75">
      <c r="F4735" s="172"/>
    </row>
    <row r="4736" ht="12.75">
      <c r="F4736" s="172"/>
    </row>
    <row r="4737" ht="12.75">
      <c r="F4737" s="172"/>
    </row>
    <row r="4738" ht="12.75">
      <c r="F4738" s="172"/>
    </row>
    <row r="4739" ht="12.75">
      <c r="F4739" s="172"/>
    </row>
    <row r="4740" ht="12.75">
      <c r="F4740" s="172"/>
    </row>
    <row r="4741" ht="12.75">
      <c r="F4741" s="172"/>
    </row>
    <row r="4742" ht="12.75">
      <c r="F4742" s="172"/>
    </row>
    <row r="4743" ht="12.75">
      <c r="F4743" s="172"/>
    </row>
    <row r="4744" ht="12.75">
      <c r="F4744" s="172"/>
    </row>
    <row r="4745" ht="12.75">
      <c r="F4745" s="172"/>
    </row>
    <row r="4746" ht="12.75">
      <c r="F4746" s="172"/>
    </row>
    <row r="4747" ht="12.75">
      <c r="F4747" s="172"/>
    </row>
    <row r="4748" ht="12.75">
      <c r="F4748" s="172"/>
    </row>
    <row r="4749" ht="12.75">
      <c r="F4749" s="172"/>
    </row>
    <row r="4750" ht="12.75">
      <c r="F4750" s="172"/>
    </row>
    <row r="4751" ht="12.75">
      <c r="F4751" s="172"/>
    </row>
    <row r="4752" ht="12.75">
      <c r="F4752" s="172"/>
    </row>
    <row r="4753" ht="12.75">
      <c r="F4753" s="172"/>
    </row>
    <row r="4754" ht="12.75">
      <c r="F4754" s="172"/>
    </row>
    <row r="4755" ht="12.75">
      <c r="F4755" s="172"/>
    </row>
    <row r="4756" ht="12.75">
      <c r="F4756" s="172"/>
    </row>
    <row r="4757" ht="12.75">
      <c r="F4757" s="172"/>
    </row>
    <row r="4758" ht="12.75">
      <c r="F4758" s="172"/>
    </row>
    <row r="4759" ht="12.75">
      <c r="F4759" s="172"/>
    </row>
    <row r="4760" ht="12.75">
      <c r="F4760" s="172"/>
    </row>
    <row r="4761" ht="12.75">
      <c r="F4761" s="172"/>
    </row>
    <row r="4762" ht="12.75">
      <c r="F4762" s="172"/>
    </row>
    <row r="4763" ht="12.75">
      <c r="F4763" s="172"/>
    </row>
    <row r="4764" ht="12.75">
      <c r="F4764" s="172"/>
    </row>
    <row r="4765" ht="12.75">
      <c r="F4765" s="172"/>
    </row>
    <row r="4766" ht="12.75">
      <c r="F4766" s="172"/>
    </row>
    <row r="4767" ht="12.75">
      <c r="F4767" s="172"/>
    </row>
    <row r="4768" ht="12.75">
      <c r="F4768" s="172"/>
    </row>
    <row r="4769" ht="12.75">
      <c r="F4769" s="172"/>
    </row>
    <row r="4770" ht="12.75">
      <c r="F4770" s="172"/>
    </row>
    <row r="4771" ht="12.75">
      <c r="F4771" s="172"/>
    </row>
    <row r="4772" ht="12.75">
      <c r="F4772" s="172"/>
    </row>
    <row r="4773" ht="12.75">
      <c r="F4773" s="172"/>
    </row>
    <row r="4774" ht="12.75">
      <c r="F4774" s="172"/>
    </row>
    <row r="4775" ht="12.75">
      <c r="F4775" s="172"/>
    </row>
    <row r="4776" ht="12.75">
      <c r="F4776" s="172"/>
    </row>
    <row r="4777" ht="12.75">
      <c r="F4777" s="172"/>
    </row>
    <row r="4778" ht="12.75">
      <c r="F4778" s="172"/>
    </row>
    <row r="4779" ht="12.75">
      <c r="F4779" s="172"/>
    </row>
    <row r="4780" ht="12.75">
      <c r="F4780" s="172"/>
    </row>
    <row r="4781" ht="12.75">
      <c r="F4781" s="172"/>
    </row>
    <row r="4782" ht="12.75">
      <c r="F4782" s="172"/>
    </row>
    <row r="4783" ht="12.75">
      <c r="F4783" s="172"/>
    </row>
    <row r="4784" ht="12.75">
      <c r="F4784" s="172"/>
    </row>
    <row r="4785" ht="12.75">
      <c r="F4785" s="172"/>
    </row>
    <row r="4786" ht="12.75">
      <c r="F4786" s="172"/>
    </row>
    <row r="4787" ht="12.75">
      <c r="F4787" s="172"/>
    </row>
    <row r="4788" ht="12.75">
      <c r="F4788" s="172"/>
    </row>
    <row r="4789" ht="12.75">
      <c r="F4789" s="172"/>
    </row>
    <row r="4790" ht="12.75">
      <c r="F4790" s="172"/>
    </row>
    <row r="4791" ht="12.75">
      <c r="F4791" s="172"/>
    </row>
    <row r="4792" ht="12.75">
      <c r="F4792" s="172"/>
    </row>
    <row r="4793" ht="12.75">
      <c r="F4793" s="172"/>
    </row>
    <row r="4794" ht="12.75">
      <c r="F4794" s="172"/>
    </row>
    <row r="4795" ht="12.75">
      <c r="F4795" s="172"/>
    </row>
    <row r="4796" ht="12.75">
      <c r="F4796" s="172"/>
    </row>
    <row r="4797" ht="12.75">
      <c r="F4797" s="172"/>
    </row>
    <row r="4798" ht="12.75">
      <c r="F4798" s="172"/>
    </row>
    <row r="4799" ht="12.75">
      <c r="F4799" s="172"/>
    </row>
    <row r="4800" ht="12.75">
      <c r="F4800" s="172"/>
    </row>
    <row r="4801" ht="12.75">
      <c r="F4801" s="172"/>
    </row>
    <row r="4802" ht="12.75">
      <c r="F4802" s="172"/>
    </row>
    <row r="4803" ht="12.75">
      <c r="F4803" s="172"/>
    </row>
    <row r="4804" ht="12.75">
      <c r="F4804" s="172"/>
    </row>
    <row r="4805" ht="12.75">
      <c r="F4805" s="172"/>
    </row>
    <row r="4806" ht="12.75">
      <c r="F4806" s="172"/>
    </row>
    <row r="4807" ht="12.75">
      <c r="F4807" s="172"/>
    </row>
    <row r="4808" ht="12.75">
      <c r="F4808" s="172"/>
    </row>
    <row r="4809" ht="12.75">
      <c r="F4809" s="172"/>
    </row>
    <row r="4810" ht="12.75">
      <c r="F4810" s="172"/>
    </row>
    <row r="4811" ht="12.75">
      <c r="F4811" s="172"/>
    </row>
    <row r="4812" ht="12.75">
      <c r="F4812" s="172"/>
    </row>
    <row r="4813" ht="12.75">
      <c r="F4813" s="172"/>
    </row>
    <row r="4814" ht="12.75">
      <c r="F4814" s="172"/>
    </row>
    <row r="4815" ht="12.75">
      <c r="F4815" s="172"/>
    </row>
    <row r="4816" ht="12.75">
      <c r="F4816" s="172"/>
    </row>
    <row r="4817" ht="12.75">
      <c r="F4817" s="172"/>
    </row>
    <row r="4818" ht="12.75">
      <c r="F4818" s="172"/>
    </row>
    <row r="4819" ht="12.75">
      <c r="F4819" s="172"/>
    </row>
    <row r="4820" ht="12.75">
      <c r="F4820" s="172"/>
    </row>
    <row r="4821" ht="12.75">
      <c r="F4821" s="172"/>
    </row>
    <row r="4822" ht="12.75">
      <c r="F4822" s="172"/>
    </row>
    <row r="4823" ht="12.75">
      <c r="F4823" s="172"/>
    </row>
    <row r="4824" ht="12.75">
      <c r="F4824" s="172"/>
    </row>
    <row r="4825" ht="12.75">
      <c r="F4825" s="172"/>
    </row>
    <row r="4826" ht="12.75">
      <c r="F4826" s="172"/>
    </row>
    <row r="4827" ht="12.75">
      <c r="F4827" s="172"/>
    </row>
    <row r="4828" ht="12.75">
      <c r="F4828" s="172"/>
    </row>
    <row r="4829" ht="12.75">
      <c r="F4829" s="172"/>
    </row>
    <row r="4830" ht="12.75">
      <c r="F4830" s="172"/>
    </row>
    <row r="4831" ht="12.75">
      <c r="F4831" s="172"/>
    </row>
    <row r="4832" ht="12.75">
      <c r="F4832" s="172"/>
    </row>
    <row r="4833" ht="12.75">
      <c r="F4833" s="172"/>
    </row>
    <row r="4834" ht="12.75">
      <c r="F4834" s="172"/>
    </row>
    <row r="4835" ht="12.75">
      <c r="F4835" s="172"/>
    </row>
    <row r="4836" ht="12.75">
      <c r="F4836" s="172"/>
    </row>
    <row r="4837" ht="12.75">
      <c r="F4837" s="172"/>
    </row>
    <row r="4838" ht="12.75">
      <c r="F4838" s="172"/>
    </row>
    <row r="4839" ht="12.75">
      <c r="F4839" s="172"/>
    </row>
    <row r="4840" ht="12.75">
      <c r="F4840" s="172"/>
    </row>
    <row r="4841" ht="12.75">
      <c r="F4841" s="172"/>
    </row>
    <row r="4842" ht="12.75">
      <c r="F4842" s="172"/>
    </row>
    <row r="4843" ht="12.75">
      <c r="F4843" s="172"/>
    </row>
    <row r="4844" ht="12.75">
      <c r="F4844" s="172"/>
    </row>
    <row r="4845" ht="12.75">
      <c r="F4845" s="172"/>
    </row>
    <row r="4846" ht="12.75">
      <c r="F4846" s="172"/>
    </row>
    <row r="4847" ht="12.75">
      <c r="F4847" s="172"/>
    </row>
    <row r="4848" ht="12.75">
      <c r="F4848" s="172"/>
    </row>
    <row r="4849" ht="12.75">
      <c r="F4849" s="172"/>
    </row>
    <row r="4850" ht="12.75">
      <c r="F4850" s="172"/>
    </row>
    <row r="4851" ht="12.75">
      <c r="F4851" s="172"/>
    </row>
    <row r="4852" ht="12.75">
      <c r="F4852" s="172"/>
    </row>
    <row r="4853" ht="12.75">
      <c r="F4853" s="172"/>
    </row>
    <row r="4854" ht="12.75">
      <c r="F4854" s="172"/>
    </row>
    <row r="4855" ht="12.75">
      <c r="F4855" s="172"/>
    </row>
    <row r="4856" ht="12.75">
      <c r="F4856" s="172"/>
    </row>
    <row r="4857" ht="12.75">
      <c r="F4857" s="172"/>
    </row>
    <row r="4858" ht="12.75">
      <c r="F4858" s="172"/>
    </row>
    <row r="4859" ht="12.75">
      <c r="F4859" s="172"/>
    </row>
    <row r="4860" ht="12.75">
      <c r="F4860" s="172"/>
    </row>
    <row r="4861" ht="12.75">
      <c r="F4861" s="172"/>
    </row>
    <row r="4862" ht="12.75">
      <c r="F4862" s="172"/>
    </row>
    <row r="4863" ht="12.75">
      <c r="F4863" s="172"/>
    </row>
    <row r="4864" ht="12.75">
      <c r="F4864" s="172"/>
    </row>
    <row r="4865" ht="12.75">
      <c r="F4865" s="172"/>
    </row>
    <row r="4866" ht="12.75">
      <c r="F4866" s="172"/>
    </row>
    <row r="4867" ht="12.75">
      <c r="F4867" s="172"/>
    </row>
    <row r="4868" ht="12.75">
      <c r="F4868" s="172"/>
    </row>
    <row r="4869" ht="12.75">
      <c r="F4869" s="172"/>
    </row>
    <row r="4870" ht="12.75">
      <c r="F4870" s="172"/>
    </row>
    <row r="4871" ht="12.75">
      <c r="F4871" s="172"/>
    </row>
    <row r="4872" ht="12.75">
      <c r="F4872" s="172"/>
    </row>
    <row r="4873" ht="12.75">
      <c r="F4873" s="172"/>
    </row>
    <row r="4874" ht="12.75">
      <c r="F4874" s="172"/>
    </row>
    <row r="4875" ht="12.75">
      <c r="F4875" s="172"/>
    </row>
    <row r="4876" ht="12.75">
      <c r="F4876" s="172"/>
    </row>
    <row r="4877" ht="12.75">
      <c r="F4877" s="172"/>
    </row>
    <row r="4878" ht="12.75">
      <c r="F4878" s="172"/>
    </row>
    <row r="4879" ht="12.75">
      <c r="F4879" s="172"/>
    </row>
    <row r="4880" ht="12.75">
      <c r="F4880" s="172"/>
    </row>
    <row r="4881" ht="12.75">
      <c r="F4881" s="172"/>
    </row>
    <row r="4882" ht="12.75">
      <c r="F4882" s="172"/>
    </row>
    <row r="4883" ht="12.75">
      <c r="F4883" s="172"/>
    </row>
    <row r="4884" ht="12.75">
      <c r="F4884" s="172"/>
    </row>
    <row r="4885" ht="12.75">
      <c r="F4885" s="172"/>
    </row>
    <row r="4886" ht="12.75">
      <c r="F4886" s="172"/>
    </row>
    <row r="4887" ht="12.75">
      <c r="F4887" s="172"/>
    </row>
    <row r="4888" ht="12.75">
      <c r="F4888" s="172"/>
    </row>
    <row r="4889" ht="12.75">
      <c r="F4889" s="172"/>
    </row>
    <row r="4890" ht="12.75">
      <c r="F4890" s="172"/>
    </row>
    <row r="4891" ht="12.75">
      <c r="F4891" s="172"/>
    </row>
    <row r="4892" ht="12.75">
      <c r="F4892" s="172"/>
    </row>
    <row r="4893" ht="12.75">
      <c r="F4893" s="172"/>
    </row>
    <row r="4894" ht="12.75">
      <c r="F4894" s="172"/>
    </row>
    <row r="4895" ht="12.75">
      <c r="F4895" s="172"/>
    </row>
    <row r="4896" ht="12.75">
      <c r="F4896" s="172"/>
    </row>
    <row r="4897" ht="12.75">
      <c r="F4897" s="172"/>
    </row>
    <row r="4898" ht="12.75">
      <c r="F4898" s="172"/>
    </row>
    <row r="4899" ht="12.75">
      <c r="F4899" s="172"/>
    </row>
    <row r="4900" ht="12.75">
      <c r="F4900" s="172"/>
    </row>
    <row r="4901" ht="12.75">
      <c r="F4901" s="172"/>
    </row>
    <row r="4902" ht="12.75">
      <c r="F4902" s="172"/>
    </row>
    <row r="4903" ht="12.75">
      <c r="F4903" s="172"/>
    </row>
    <row r="4904" ht="12.75">
      <c r="F4904" s="172"/>
    </row>
    <row r="4905" ht="12.75">
      <c r="F4905" s="172"/>
    </row>
    <row r="4906" ht="12.75">
      <c r="F4906" s="172"/>
    </row>
    <row r="4907" ht="12.75">
      <c r="F4907" s="172"/>
    </row>
    <row r="4908" ht="12.75">
      <c r="F4908" s="172"/>
    </row>
    <row r="4909" ht="12.75">
      <c r="F4909" s="172"/>
    </row>
    <row r="4910" ht="12.75">
      <c r="F4910" s="172"/>
    </row>
    <row r="4911" ht="12.75">
      <c r="F4911" s="172"/>
    </row>
    <row r="4912" ht="12.75">
      <c r="F4912" s="172"/>
    </row>
    <row r="4913" ht="12.75">
      <c r="F4913" s="172"/>
    </row>
    <row r="4914" ht="12.75">
      <c r="F4914" s="172"/>
    </row>
    <row r="4915" ht="12.75">
      <c r="F4915" s="172"/>
    </row>
    <row r="4916" ht="12.75">
      <c r="F4916" s="172"/>
    </row>
    <row r="4917" ht="12.75">
      <c r="F4917" s="172"/>
    </row>
    <row r="4918" ht="12.75">
      <c r="F4918" s="172"/>
    </row>
    <row r="4919" ht="12.75">
      <c r="F4919" s="172"/>
    </row>
    <row r="4920" ht="12.75">
      <c r="F4920" s="172"/>
    </row>
    <row r="4921" ht="12.75">
      <c r="F4921" s="172"/>
    </row>
    <row r="4922" ht="12.75">
      <c r="F4922" s="172"/>
    </row>
    <row r="4923" ht="12.75">
      <c r="F4923" s="172"/>
    </row>
    <row r="4924" ht="12.75">
      <c r="F4924" s="172"/>
    </row>
    <row r="4925" ht="12.75">
      <c r="F4925" s="172"/>
    </row>
    <row r="4926" ht="12.75">
      <c r="F4926" s="172"/>
    </row>
    <row r="4927" ht="12.75">
      <c r="F4927" s="172"/>
    </row>
    <row r="4928" ht="12.75">
      <c r="F4928" s="172"/>
    </row>
  </sheetData>
  <sheetProtection/>
  <mergeCells count="2">
    <mergeCell ref="B3:G3"/>
    <mergeCell ref="B4:G4"/>
  </mergeCells>
  <printOptions/>
  <pageMargins left="0.24" right="0.37" top="0.7" bottom="0.72" header="0.71" footer="0.71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14"/>
  <sheetViews>
    <sheetView showGridLines="0" tabSelected="1" zoomScalePageLayoutView="0" workbookViewId="0" topLeftCell="B1">
      <selection activeCell="B12" sqref="B12"/>
    </sheetView>
  </sheetViews>
  <sheetFormatPr defaultColWidth="9.140625" defaultRowHeight="12.75"/>
  <cols>
    <col min="1" max="1" width="3.421875" style="2" hidden="1" customWidth="1"/>
    <col min="2" max="2" width="86.28125" style="2" customWidth="1"/>
    <col min="3" max="3" width="31.140625" style="2" bestFit="1" customWidth="1"/>
    <col min="4" max="4" width="23.00390625" style="2" customWidth="1"/>
    <col min="5" max="5" width="13.140625" style="2" bestFit="1" customWidth="1"/>
    <col min="6" max="6" width="11.28125" style="2" bestFit="1" customWidth="1"/>
    <col min="7" max="7" width="12.00390625" style="173" customWidth="1"/>
    <col min="8" max="8" width="11.421875" style="10" customWidth="1"/>
    <col min="9" max="16384" width="9.140625" style="2" customWidth="1"/>
  </cols>
  <sheetData>
    <row r="1" spans="1:7" ht="18.75" customHeight="1">
      <c r="A1" s="2" t="s">
        <v>78</v>
      </c>
      <c r="B1" s="135" t="s">
        <v>22</v>
      </c>
      <c r="C1" s="135"/>
      <c r="D1" s="135"/>
      <c r="E1" s="135"/>
      <c r="F1" s="135"/>
      <c r="G1" s="148"/>
    </row>
    <row r="2" spans="2:7" ht="13.5" thickBot="1">
      <c r="B2" s="5"/>
      <c r="C2" s="6"/>
      <c r="D2" s="6"/>
      <c r="E2" s="6"/>
      <c r="F2" s="7"/>
      <c r="G2" s="62"/>
    </row>
    <row r="3" spans="2:7" ht="12.75">
      <c r="B3" s="301" t="s">
        <v>196</v>
      </c>
      <c r="C3" s="302"/>
      <c r="D3" s="302"/>
      <c r="E3" s="302"/>
      <c r="F3" s="302"/>
      <c r="G3" s="303"/>
    </row>
    <row r="4" spans="2:7" ht="13.5" thickBot="1">
      <c r="B4" s="307" t="s">
        <v>71</v>
      </c>
      <c r="C4" s="308"/>
      <c r="D4" s="308"/>
      <c r="E4" s="308"/>
      <c r="F4" s="308"/>
      <c r="G4" s="309"/>
    </row>
    <row r="5" spans="2:7" ht="39" thickBot="1">
      <c r="B5" s="149" t="s">
        <v>14</v>
      </c>
      <c r="C5" s="150" t="s">
        <v>38</v>
      </c>
      <c r="D5" s="150" t="s">
        <v>216</v>
      </c>
      <c r="E5" s="151" t="s">
        <v>5</v>
      </c>
      <c r="F5" s="29" t="s">
        <v>190</v>
      </c>
      <c r="G5" s="152" t="s">
        <v>1</v>
      </c>
    </row>
    <row r="6" spans="2:7" ht="12.75">
      <c r="B6" s="65"/>
      <c r="C6" s="153"/>
      <c r="D6" s="104"/>
      <c r="E6" s="40"/>
      <c r="F6" s="154"/>
      <c r="G6" s="68"/>
    </row>
    <row r="7" spans="2:7" ht="12.75">
      <c r="B7" s="155" t="s">
        <v>2</v>
      </c>
      <c r="C7" s="104"/>
      <c r="D7" s="104"/>
      <c r="E7" s="40"/>
      <c r="F7" s="156"/>
      <c r="G7" s="157"/>
    </row>
    <row r="8" spans="2:7" ht="12.75">
      <c r="B8" s="155" t="s">
        <v>20</v>
      </c>
      <c r="C8" s="104"/>
      <c r="D8" s="104"/>
      <c r="E8" s="40"/>
      <c r="F8" s="158"/>
      <c r="G8" s="158"/>
    </row>
    <row r="9" spans="2:7" ht="12.75">
      <c r="B9" s="155" t="s">
        <v>61</v>
      </c>
      <c r="C9" s="104"/>
      <c r="D9" s="104"/>
      <c r="E9" s="40"/>
      <c r="F9" s="158"/>
      <c r="G9" s="158"/>
    </row>
    <row r="10" spans="2:8" ht="12.75">
      <c r="B10" s="65" t="s">
        <v>365</v>
      </c>
      <c r="C10" s="104" t="s">
        <v>214</v>
      </c>
      <c r="D10" s="104" t="s">
        <v>375</v>
      </c>
      <c r="E10" s="72">
        <v>200000</v>
      </c>
      <c r="F10" s="158">
        <v>201.498</v>
      </c>
      <c r="G10" s="147">
        <f>+F10/$F$62*100</f>
        <v>2.2880889220654805</v>
      </c>
      <c r="H10" s="66"/>
    </row>
    <row r="11" spans="2:8" ht="12.75">
      <c r="B11" s="65" t="s">
        <v>366</v>
      </c>
      <c r="C11" s="104" t="s">
        <v>371</v>
      </c>
      <c r="D11" s="104" t="s">
        <v>376</v>
      </c>
      <c r="E11" s="72">
        <v>500000</v>
      </c>
      <c r="F11" s="158">
        <v>503.7125</v>
      </c>
      <c r="G11" s="147">
        <f>+F11/$F$62*100</f>
        <v>5.719853254900338</v>
      </c>
      <c r="H11" s="66"/>
    </row>
    <row r="12" spans="2:8" ht="12.75">
      <c r="B12" s="65" t="s">
        <v>367</v>
      </c>
      <c r="C12" s="104" t="s">
        <v>372</v>
      </c>
      <c r="D12" s="104" t="s">
        <v>377</v>
      </c>
      <c r="E12" s="72">
        <v>500000</v>
      </c>
      <c r="F12" s="158">
        <v>493.8595</v>
      </c>
      <c r="G12" s="147">
        <f>+F12/$F$62*100</f>
        <v>5.60796857044138</v>
      </c>
      <c r="H12" s="66"/>
    </row>
    <row r="13" spans="2:8" ht="12.75">
      <c r="B13" s="65" t="s">
        <v>368</v>
      </c>
      <c r="C13" s="104" t="s">
        <v>215</v>
      </c>
      <c r="D13" s="104" t="s">
        <v>363</v>
      </c>
      <c r="E13" s="72">
        <v>44100</v>
      </c>
      <c r="F13" s="158">
        <v>2.2101266</v>
      </c>
      <c r="G13" s="160">
        <f>+F13/$F$62*100</f>
        <v>0.025096855501405703</v>
      </c>
      <c r="H13" s="66"/>
    </row>
    <row r="14" spans="2:8" ht="13.5" thickBot="1">
      <c r="B14" s="65" t="s">
        <v>369</v>
      </c>
      <c r="C14" s="104" t="s">
        <v>214</v>
      </c>
      <c r="D14" s="104" t="s">
        <v>378</v>
      </c>
      <c r="E14" s="72">
        <v>500000</v>
      </c>
      <c r="F14" s="158">
        <v>505.969</v>
      </c>
      <c r="G14" s="160">
        <f>+F14/$F$62*100</f>
        <v>5.745476698570453</v>
      </c>
      <c r="H14" s="66"/>
    </row>
    <row r="15" spans="2:8" ht="13.5" thickBot="1">
      <c r="B15" s="155" t="s">
        <v>3</v>
      </c>
      <c r="C15" s="104"/>
      <c r="D15" s="104"/>
      <c r="E15" s="72"/>
      <c r="F15" s="159">
        <f>SUM(F10:F14)</f>
        <v>1707.2491266</v>
      </c>
      <c r="G15" s="163">
        <f>SUM(G10:G14)</f>
        <v>19.386484301479058</v>
      </c>
      <c r="H15" s="66"/>
    </row>
    <row r="16" spans="2:7" ht="12.75">
      <c r="B16" s="161" t="s">
        <v>10</v>
      </c>
      <c r="C16" s="104"/>
      <c r="D16" s="104"/>
      <c r="E16" s="72"/>
      <c r="F16" s="156"/>
      <c r="G16" s="160"/>
    </row>
    <row r="17" spans="2:7" ht="12.75">
      <c r="B17" s="155" t="s">
        <v>17</v>
      </c>
      <c r="C17" s="104"/>
      <c r="D17" s="104"/>
      <c r="E17" s="72"/>
      <c r="F17" s="174"/>
      <c r="G17" s="175"/>
    </row>
    <row r="18" spans="2:8" ht="12.75">
      <c r="B18" s="65" t="s">
        <v>261</v>
      </c>
      <c r="C18" s="104" t="s">
        <v>180</v>
      </c>
      <c r="D18" s="104" t="s">
        <v>233</v>
      </c>
      <c r="E18" s="72">
        <v>300000</v>
      </c>
      <c r="F18" s="158">
        <v>297.8277</v>
      </c>
      <c r="G18" s="176">
        <f>+F18/$F$62*100</f>
        <v>3.3819504960557487</v>
      </c>
      <c r="H18" s="66"/>
    </row>
    <row r="19" spans="2:8" ht="13.5" thickBot="1">
      <c r="B19" s="65" t="s">
        <v>472</v>
      </c>
      <c r="C19" s="104" t="s">
        <v>373</v>
      </c>
      <c r="D19" s="104" t="s">
        <v>374</v>
      </c>
      <c r="E19" s="72">
        <v>300000</v>
      </c>
      <c r="F19" s="158">
        <v>298.2171</v>
      </c>
      <c r="G19" s="147">
        <f>+F19/$F$62*100</f>
        <v>3.3863722859804746</v>
      </c>
      <c r="H19" s="66"/>
    </row>
    <row r="20" spans="2:8" ht="13.5" thickBot="1">
      <c r="B20" s="155" t="s">
        <v>3</v>
      </c>
      <c r="C20" s="131"/>
      <c r="D20" s="131"/>
      <c r="E20" s="72"/>
      <c r="F20" s="159">
        <f>SUM(F18:F19)-0.003</f>
        <v>596.0418</v>
      </c>
      <c r="G20" s="159">
        <f>SUM(G18:G19)</f>
        <v>6.768322782036224</v>
      </c>
      <c r="H20" s="66"/>
    </row>
    <row r="21" spans="2:7" ht="12.75">
      <c r="B21" s="155" t="s">
        <v>39</v>
      </c>
      <c r="C21" s="131"/>
      <c r="D21" s="131"/>
      <c r="E21" s="72"/>
      <c r="F21" s="156"/>
      <c r="G21" s="160"/>
    </row>
    <row r="22" spans="2:7" ht="12.75">
      <c r="B22" s="161" t="s">
        <v>20</v>
      </c>
      <c r="C22" s="131"/>
      <c r="D22" s="104"/>
      <c r="E22" s="72"/>
      <c r="F22" s="156"/>
      <c r="G22" s="160"/>
    </row>
    <row r="23" spans="2:8" ht="12.75">
      <c r="B23" s="65" t="s">
        <v>308</v>
      </c>
      <c r="C23" s="122" t="s">
        <v>62</v>
      </c>
      <c r="D23" s="104" t="s">
        <v>324</v>
      </c>
      <c r="E23" s="72">
        <v>56000</v>
      </c>
      <c r="F23" s="64">
        <v>71.4</v>
      </c>
      <c r="G23" s="176">
        <f aca="true" t="shared" si="0" ref="G23:G57">+F23/$F$62*100</f>
        <v>0.8107750401268268</v>
      </c>
      <c r="H23" s="66"/>
    </row>
    <row r="24" spans="2:8" ht="12.75">
      <c r="B24" s="65" t="s">
        <v>122</v>
      </c>
      <c r="C24" s="122" t="s">
        <v>48</v>
      </c>
      <c r="D24" s="104" t="s">
        <v>325</v>
      </c>
      <c r="E24" s="72">
        <v>7251</v>
      </c>
      <c r="F24" s="64">
        <v>65.1103545</v>
      </c>
      <c r="G24" s="176">
        <f t="shared" si="0"/>
        <v>0.7393536454118965</v>
      </c>
      <c r="H24" s="66"/>
    </row>
    <row r="25" spans="2:8" ht="12.75">
      <c r="B25" s="65" t="s">
        <v>112</v>
      </c>
      <c r="C25" s="122" t="s">
        <v>50</v>
      </c>
      <c r="D25" s="104" t="s">
        <v>326</v>
      </c>
      <c r="E25" s="72">
        <v>12850</v>
      </c>
      <c r="F25" s="64">
        <v>145.976</v>
      </c>
      <c r="G25" s="176">
        <f t="shared" si="0"/>
        <v>1.6576148075287627</v>
      </c>
      <c r="H25" s="66"/>
    </row>
    <row r="26" spans="2:8" ht="12.75">
      <c r="B26" s="65" t="s">
        <v>118</v>
      </c>
      <c r="C26" s="122" t="s">
        <v>47</v>
      </c>
      <c r="D26" s="104" t="s">
        <v>327</v>
      </c>
      <c r="E26" s="72">
        <v>6320</v>
      </c>
      <c r="F26" s="64">
        <v>115.66232</v>
      </c>
      <c r="G26" s="176">
        <f t="shared" si="0"/>
        <v>1.3133910663748158</v>
      </c>
      <c r="H26" s="66"/>
    </row>
    <row r="27" spans="2:8" ht="12.75">
      <c r="B27" s="65" t="s">
        <v>121</v>
      </c>
      <c r="C27" s="122" t="s">
        <v>50</v>
      </c>
      <c r="D27" s="104" t="s">
        <v>329</v>
      </c>
      <c r="E27" s="72">
        <v>3420</v>
      </c>
      <c r="F27" s="64">
        <v>27.28476</v>
      </c>
      <c r="G27" s="176">
        <f t="shared" si="0"/>
        <v>0.30982916503992763</v>
      </c>
      <c r="H27" s="66"/>
    </row>
    <row r="28" spans="2:8" ht="12.75">
      <c r="B28" s="65" t="s">
        <v>108</v>
      </c>
      <c r="C28" s="122" t="s">
        <v>59</v>
      </c>
      <c r="D28" s="104" t="s">
        <v>330</v>
      </c>
      <c r="E28" s="72">
        <v>47800</v>
      </c>
      <c r="F28" s="64">
        <v>126.8851</v>
      </c>
      <c r="G28" s="176">
        <f t="shared" si="0"/>
        <v>1.4408301406722186</v>
      </c>
      <c r="H28" s="66"/>
    </row>
    <row r="29" spans="2:8" ht="12.75">
      <c r="B29" s="65" t="s">
        <v>117</v>
      </c>
      <c r="C29" s="122" t="s">
        <v>53</v>
      </c>
      <c r="D29" s="104" t="s">
        <v>331</v>
      </c>
      <c r="E29" s="72">
        <v>25600</v>
      </c>
      <c r="F29" s="64">
        <v>97.3056</v>
      </c>
      <c r="G29" s="176">
        <f t="shared" si="0"/>
        <v>1.104943301744607</v>
      </c>
      <c r="H29" s="66"/>
    </row>
    <row r="30" spans="2:8" ht="12.75">
      <c r="B30" s="65" t="s">
        <v>310</v>
      </c>
      <c r="C30" s="122" t="s">
        <v>53</v>
      </c>
      <c r="D30" s="104" t="s">
        <v>332</v>
      </c>
      <c r="E30" s="72">
        <v>6270</v>
      </c>
      <c r="F30" s="64">
        <v>103.182255</v>
      </c>
      <c r="G30" s="176">
        <f t="shared" si="0"/>
        <v>1.1716750271428775</v>
      </c>
      <c r="H30" s="66"/>
    </row>
    <row r="31" spans="2:8" ht="12.75">
      <c r="B31" s="65" t="s">
        <v>385</v>
      </c>
      <c r="C31" s="122" t="s">
        <v>56</v>
      </c>
      <c r="D31" s="104" t="s">
        <v>379</v>
      </c>
      <c r="E31" s="72">
        <v>2500</v>
      </c>
      <c r="F31" s="64">
        <v>82.85625</v>
      </c>
      <c r="G31" s="176">
        <f t="shared" si="0"/>
        <v>0.9408652579623024</v>
      </c>
      <c r="H31" s="66"/>
    </row>
    <row r="32" spans="2:8" ht="12.75">
      <c r="B32" s="65" t="s">
        <v>107</v>
      </c>
      <c r="C32" s="122" t="s">
        <v>50</v>
      </c>
      <c r="D32" s="104" t="s">
        <v>334</v>
      </c>
      <c r="E32" s="72">
        <v>48800</v>
      </c>
      <c r="F32" s="64">
        <v>307.0252</v>
      </c>
      <c r="G32" s="176">
        <f t="shared" si="0"/>
        <v>3.486391720587492</v>
      </c>
      <c r="H32" s="66"/>
    </row>
    <row r="33" spans="2:8" ht="12.75">
      <c r="B33" s="65" t="s">
        <v>115</v>
      </c>
      <c r="C33" s="122" t="s">
        <v>49</v>
      </c>
      <c r="D33" s="104" t="s">
        <v>335</v>
      </c>
      <c r="E33" s="72">
        <v>46980</v>
      </c>
      <c r="F33" s="64">
        <v>56.70486</v>
      </c>
      <c r="G33" s="176">
        <f t="shared" si="0"/>
        <v>0.6439059543681525</v>
      </c>
      <c r="H33" s="66"/>
    </row>
    <row r="34" spans="2:8" ht="12.75">
      <c r="B34" s="65" t="s">
        <v>312</v>
      </c>
      <c r="C34" s="122" t="s">
        <v>51</v>
      </c>
      <c r="D34" s="104" t="s">
        <v>337</v>
      </c>
      <c r="E34" s="72">
        <v>35200</v>
      </c>
      <c r="F34" s="64">
        <v>192.1392</v>
      </c>
      <c r="G34" s="176">
        <f t="shared" si="0"/>
        <v>2.1818160726881843</v>
      </c>
      <c r="H34" s="66"/>
    </row>
    <row r="35" spans="2:8" ht="12.75">
      <c r="B35" s="65" t="s">
        <v>131</v>
      </c>
      <c r="C35" s="122" t="s">
        <v>48</v>
      </c>
      <c r="D35" s="104" t="s">
        <v>338</v>
      </c>
      <c r="E35" s="72">
        <v>30050</v>
      </c>
      <c r="F35" s="64">
        <v>232.7072</v>
      </c>
      <c r="G35" s="176">
        <f t="shared" si="0"/>
        <v>2.6424816445070234</v>
      </c>
      <c r="H35" s="66"/>
    </row>
    <row r="36" spans="2:8" ht="12.75">
      <c r="B36" s="65" t="s">
        <v>313</v>
      </c>
      <c r="C36" s="122" t="s">
        <v>51</v>
      </c>
      <c r="D36" s="104" t="s">
        <v>339</v>
      </c>
      <c r="E36" s="72">
        <v>145470</v>
      </c>
      <c r="F36" s="64">
        <v>396.26028</v>
      </c>
      <c r="G36" s="176">
        <f t="shared" si="0"/>
        <v>4.499691098286661</v>
      </c>
      <c r="H36" s="66"/>
    </row>
    <row r="37" spans="2:8" ht="12.75">
      <c r="B37" s="65" t="s">
        <v>105</v>
      </c>
      <c r="C37" s="122" t="s">
        <v>50</v>
      </c>
      <c r="D37" s="104" t="s">
        <v>340</v>
      </c>
      <c r="E37" s="72">
        <v>50000</v>
      </c>
      <c r="F37" s="64">
        <v>529.4</v>
      </c>
      <c r="G37" s="176">
        <f t="shared" si="0"/>
        <v>6.011544905366135</v>
      </c>
      <c r="H37" s="66"/>
    </row>
    <row r="38" spans="2:8" ht="12.75">
      <c r="B38" s="65" t="s">
        <v>315</v>
      </c>
      <c r="C38" s="122" t="s">
        <v>323</v>
      </c>
      <c r="D38" s="104" t="s">
        <v>342</v>
      </c>
      <c r="E38" s="72">
        <v>44000</v>
      </c>
      <c r="F38" s="64">
        <v>66.902</v>
      </c>
      <c r="G38" s="176">
        <f t="shared" si="0"/>
        <v>0.7596984836773804</v>
      </c>
      <c r="H38" s="66"/>
    </row>
    <row r="39" spans="2:8" ht="12.75">
      <c r="B39" s="65" t="s">
        <v>316</v>
      </c>
      <c r="C39" s="122" t="s">
        <v>50</v>
      </c>
      <c r="D39" s="104" t="s">
        <v>343</v>
      </c>
      <c r="E39" s="72">
        <v>60300</v>
      </c>
      <c r="F39" s="64">
        <v>214.2459</v>
      </c>
      <c r="G39" s="176">
        <f t="shared" si="0"/>
        <v>2.432846332906276</v>
      </c>
      <c r="H39" s="66"/>
    </row>
    <row r="40" spans="2:8" ht="12.75">
      <c r="B40" s="65" t="s">
        <v>317</v>
      </c>
      <c r="C40" s="122" t="s">
        <v>55</v>
      </c>
      <c r="D40" s="104" t="s">
        <v>344</v>
      </c>
      <c r="E40" s="72">
        <v>8100</v>
      </c>
      <c r="F40" s="64">
        <v>205.33095</v>
      </c>
      <c r="G40" s="176">
        <f t="shared" si="0"/>
        <v>2.331613574587247</v>
      </c>
      <c r="H40" s="66"/>
    </row>
    <row r="41" spans="2:8" ht="12.75">
      <c r="B41" s="65" t="s">
        <v>386</v>
      </c>
      <c r="C41" s="122" t="s">
        <v>48</v>
      </c>
      <c r="D41" s="104" t="s">
        <v>380</v>
      </c>
      <c r="E41" s="72">
        <v>54310</v>
      </c>
      <c r="F41" s="64">
        <v>83.881795</v>
      </c>
      <c r="G41" s="176">
        <f t="shared" si="0"/>
        <v>0.9525107241881686</v>
      </c>
      <c r="H41" s="66"/>
    </row>
    <row r="42" spans="2:8" ht="12.75">
      <c r="B42" s="65" t="s">
        <v>319</v>
      </c>
      <c r="C42" s="122" t="s">
        <v>323</v>
      </c>
      <c r="D42" s="104" t="s">
        <v>346</v>
      </c>
      <c r="E42" s="72">
        <v>67570</v>
      </c>
      <c r="F42" s="64">
        <v>55.576325</v>
      </c>
      <c r="G42" s="176">
        <f t="shared" si="0"/>
        <v>0.6310909962461703</v>
      </c>
      <c r="H42" s="66"/>
    </row>
    <row r="43" spans="2:8" ht="12.75">
      <c r="B43" s="65" t="s">
        <v>123</v>
      </c>
      <c r="C43" s="122" t="s">
        <v>50</v>
      </c>
      <c r="D43" s="104" t="s">
        <v>347</v>
      </c>
      <c r="E43" s="72">
        <v>19500</v>
      </c>
      <c r="F43" s="64">
        <v>126.50625</v>
      </c>
      <c r="G43" s="176">
        <f t="shared" si="0"/>
        <v>1.4365281501406773</v>
      </c>
      <c r="H43" s="66"/>
    </row>
    <row r="44" spans="2:8" ht="12.75">
      <c r="B44" s="65" t="s">
        <v>109</v>
      </c>
      <c r="C44" s="122" t="s">
        <v>60</v>
      </c>
      <c r="D44" s="104" t="s">
        <v>348</v>
      </c>
      <c r="E44" s="72">
        <v>26000</v>
      </c>
      <c r="F44" s="64">
        <v>415.168</v>
      </c>
      <c r="G44" s="176">
        <f t="shared" si="0"/>
        <v>4.7143956843049635</v>
      </c>
      <c r="H44" s="66"/>
    </row>
    <row r="45" spans="2:8" ht="12.75">
      <c r="B45" s="65" t="s">
        <v>111</v>
      </c>
      <c r="C45" s="122" t="s">
        <v>47</v>
      </c>
      <c r="D45" s="104" t="s">
        <v>350</v>
      </c>
      <c r="E45" s="72">
        <v>10990</v>
      </c>
      <c r="F45" s="64">
        <v>95.03053</v>
      </c>
      <c r="G45" s="176">
        <f t="shared" si="0"/>
        <v>1.079108988431703</v>
      </c>
      <c r="H45" s="66"/>
    </row>
    <row r="46" spans="2:8" ht="12.75">
      <c r="B46" s="65" t="s">
        <v>387</v>
      </c>
      <c r="C46" s="122" t="s">
        <v>55</v>
      </c>
      <c r="D46" s="104" t="s">
        <v>381</v>
      </c>
      <c r="E46" s="72">
        <v>27559</v>
      </c>
      <c r="F46" s="64">
        <v>182.34412350000002</v>
      </c>
      <c r="G46" s="176">
        <f t="shared" si="0"/>
        <v>2.0705891323193772</v>
      </c>
      <c r="H46" s="66"/>
    </row>
    <row r="47" spans="2:8" ht="12.75">
      <c r="B47" s="65" t="s">
        <v>125</v>
      </c>
      <c r="C47" s="122" t="s">
        <v>48</v>
      </c>
      <c r="D47" s="104" t="s">
        <v>382</v>
      </c>
      <c r="E47" s="72">
        <v>15939</v>
      </c>
      <c r="F47" s="64">
        <v>204.2981325</v>
      </c>
      <c r="G47" s="176">
        <f t="shared" si="0"/>
        <v>2.3198855262678326</v>
      </c>
      <c r="H47" s="66"/>
    </row>
    <row r="48" spans="2:8" ht="12.75">
      <c r="B48" s="65" t="s">
        <v>126</v>
      </c>
      <c r="C48" s="122" t="s">
        <v>63</v>
      </c>
      <c r="D48" s="104" t="s">
        <v>351</v>
      </c>
      <c r="E48" s="72">
        <v>55380</v>
      </c>
      <c r="F48" s="64">
        <v>93.09378</v>
      </c>
      <c r="G48" s="176">
        <f t="shared" si="0"/>
        <v>1.057116431583445</v>
      </c>
      <c r="H48" s="66"/>
    </row>
    <row r="49" spans="2:8" ht="12.75">
      <c r="B49" s="65" t="s">
        <v>119</v>
      </c>
      <c r="C49" s="122" t="s">
        <v>63</v>
      </c>
      <c r="D49" s="104" t="s">
        <v>383</v>
      </c>
      <c r="E49" s="72">
        <v>143190</v>
      </c>
      <c r="F49" s="64">
        <v>172.54395</v>
      </c>
      <c r="G49" s="176">
        <f t="shared" si="0"/>
        <v>1.9593043135138817</v>
      </c>
      <c r="H49" s="66"/>
    </row>
    <row r="50" spans="2:8" ht="12.75">
      <c r="B50" s="65" t="s">
        <v>320</v>
      </c>
      <c r="C50" s="122" t="s">
        <v>50</v>
      </c>
      <c r="D50" s="104" t="s">
        <v>352</v>
      </c>
      <c r="E50" s="72">
        <v>11000</v>
      </c>
      <c r="F50" s="64">
        <v>92.433</v>
      </c>
      <c r="G50" s="176">
        <f t="shared" si="0"/>
        <v>1.0496130151826746</v>
      </c>
      <c r="H50" s="66"/>
    </row>
    <row r="51" spans="2:8" ht="12.75">
      <c r="B51" s="65" t="s">
        <v>106</v>
      </c>
      <c r="C51" s="122" t="s">
        <v>58</v>
      </c>
      <c r="D51" s="104" t="s">
        <v>353</v>
      </c>
      <c r="E51" s="72">
        <v>48400</v>
      </c>
      <c r="F51" s="64">
        <v>405.2048</v>
      </c>
      <c r="G51" s="176">
        <f t="shared" si="0"/>
        <v>4.601259635568386</v>
      </c>
      <c r="H51" s="66"/>
    </row>
    <row r="52" spans="2:8" ht="12.75">
      <c r="B52" s="65" t="s">
        <v>104</v>
      </c>
      <c r="C52" s="122" t="s">
        <v>50</v>
      </c>
      <c r="D52" s="104" t="s">
        <v>356</v>
      </c>
      <c r="E52" s="72">
        <v>11270</v>
      </c>
      <c r="F52" s="64">
        <v>252.51562</v>
      </c>
      <c r="G52" s="176">
        <f t="shared" si="0"/>
        <v>2.867414032747206</v>
      </c>
      <c r="H52" s="66"/>
    </row>
    <row r="53" spans="2:8" ht="12.75">
      <c r="B53" s="65" t="s">
        <v>321</v>
      </c>
      <c r="C53" s="122" t="s">
        <v>53</v>
      </c>
      <c r="D53" s="104" t="s">
        <v>358</v>
      </c>
      <c r="E53" s="72">
        <v>47380</v>
      </c>
      <c r="F53" s="64">
        <v>329.55159</v>
      </c>
      <c r="G53" s="176">
        <f t="shared" si="0"/>
        <v>3.742187725575763</v>
      </c>
      <c r="H53" s="66"/>
    </row>
    <row r="54" spans="2:8" ht="12.75">
      <c r="B54" s="65" t="s">
        <v>110</v>
      </c>
      <c r="C54" s="122" t="s">
        <v>55</v>
      </c>
      <c r="D54" s="104" t="s">
        <v>359</v>
      </c>
      <c r="E54" s="72">
        <v>22120</v>
      </c>
      <c r="F54" s="64">
        <v>286.65308</v>
      </c>
      <c r="G54" s="176">
        <f t="shared" si="0"/>
        <v>3.2550582974716864</v>
      </c>
      <c r="H54" s="66"/>
    </row>
    <row r="55" spans="2:8" ht="12.75">
      <c r="B55" s="65" t="s">
        <v>116</v>
      </c>
      <c r="C55" s="122" t="s">
        <v>47</v>
      </c>
      <c r="D55" s="104" t="s">
        <v>360</v>
      </c>
      <c r="E55" s="72">
        <v>75450</v>
      </c>
      <c r="F55" s="64">
        <v>201.866475</v>
      </c>
      <c r="G55" s="176">
        <f t="shared" si="0"/>
        <v>2.292273100397564</v>
      </c>
      <c r="H55" s="66"/>
    </row>
    <row r="56" spans="2:8" ht="12.75">
      <c r="B56" s="65" t="s">
        <v>322</v>
      </c>
      <c r="C56" s="122" t="s">
        <v>364</v>
      </c>
      <c r="D56" s="104" t="s">
        <v>362</v>
      </c>
      <c r="E56" s="72">
        <v>53610</v>
      </c>
      <c r="F56" s="64">
        <v>140.002515</v>
      </c>
      <c r="G56" s="176">
        <f t="shared" si="0"/>
        <v>1.5897835394535245</v>
      </c>
      <c r="H56" s="66"/>
    </row>
    <row r="57" spans="2:8" ht="13.5" thickBot="1">
      <c r="B57" s="65" t="s">
        <v>132</v>
      </c>
      <c r="C57" s="122" t="s">
        <v>52</v>
      </c>
      <c r="D57" s="104" t="s">
        <v>384</v>
      </c>
      <c r="E57" s="72">
        <v>74630</v>
      </c>
      <c r="F57" s="64">
        <v>145.789705</v>
      </c>
      <c r="G57" s="176">
        <f t="shared" si="0"/>
        <v>1.6554993546422019</v>
      </c>
      <c r="H57" s="66"/>
    </row>
    <row r="58" spans="2:8" ht="13.5" thickBot="1">
      <c r="B58" s="155" t="s">
        <v>3</v>
      </c>
      <c r="C58" s="63"/>
      <c r="D58" s="63"/>
      <c r="E58" s="162"/>
      <c r="F58" s="159">
        <f>SUM(F23:F57)</f>
        <v>6318.8379005</v>
      </c>
      <c r="G58" s="163">
        <f>SUM(G23:G57)</f>
        <v>71.752885887014</v>
      </c>
      <c r="H58" s="66"/>
    </row>
    <row r="59" spans="2:8" ht="12.75">
      <c r="B59" s="155" t="s">
        <v>4</v>
      </c>
      <c r="C59" s="104"/>
      <c r="D59" s="104"/>
      <c r="E59" s="72"/>
      <c r="F59" s="156"/>
      <c r="G59" s="160"/>
      <c r="H59" s="66"/>
    </row>
    <row r="60" spans="2:8" ht="13.5" thickBot="1">
      <c r="B60" s="65" t="s">
        <v>16</v>
      </c>
      <c r="C60" s="104"/>
      <c r="D60" s="104"/>
      <c r="E60" s="72"/>
      <c r="F60" s="156">
        <f>F62-F15-F20-F58</f>
        <v>184.25968590000048</v>
      </c>
      <c r="G60" s="147">
        <f>+F60/$F$62*100</f>
        <v>2.0923410956488704</v>
      </c>
      <c r="H60" s="66"/>
    </row>
    <row r="61" spans="2:8" ht="13.5" thickBot="1">
      <c r="B61" s="155" t="s">
        <v>3</v>
      </c>
      <c r="C61" s="164"/>
      <c r="D61" s="164"/>
      <c r="E61" s="162"/>
      <c r="F61" s="159">
        <f>SUM(F60:F60)</f>
        <v>184.25968590000048</v>
      </c>
      <c r="G61" s="177">
        <f>SUM(G60:G60)</f>
        <v>2.0923410956488704</v>
      </c>
      <c r="H61" s="66"/>
    </row>
    <row r="62" spans="2:8" ht="13.5" thickBot="1">
      <c r="B62" s="11" t="s">
        <v>191</v>
      </c>
      <c r="C62" s="165"/>
      <c r="D62" s="165"/>
      <c r="E62" s="166"/>
      <c r="F62" s="117">
        <v>8806.388513</v>
      </c>
      <c r="G62" s="118">
        <f>G15+G20+G58+G61</f>
        <v>100.00003406617816</v>
      </c>
      <c r="H62" s="66"/>
    </row>
    <row r="63" spans="2:7" ht="12.75">
      <c r="B63" s="65" t="s">
        <v>15</v>
      </c>
      <c r="C63" s="40"/>
      <c r="D63" s="40"/>
      <c r="E63" s="40"/>
      <c r="F63" s="67"/>
      <c r="G63" s="68"/>
    </row>
    <row r="64" spans="2:7" ht="12.75">
      <c r="B64" s="65"/>
      <c r="C64" s="40"/>
      <c r="D64" s="40"/>
      <c r="E64" s="40"/>
      <c r="F64" s="67"/>
      <c r="G64" s="68"/>
    </row>
    <row r="65" spans="2:8" ht="12.75">
      <c r="B65" s="26" t="s">
        <v>6</v>
      </c>
      <c r="C65" s="39"/>
      <c r="D65" s="20"/>
      <c r="E65" s="21"/>
      <c r="F65" s="312"/>
      <c r="G65" s="27"/>
      <c r="H65" s="3"/>
    </row>
    <row r="66" spans="2:8" ht="12.75">
      <c r="B66" s="26" t="s">
        <v>40</v>
      </c>
      <c r="C66" s="39" t="s">
        <v>9</v>
      </c>
      <c r="D66" s="20"/>
      <c r="E66" s="21"/>
      <c r="F66" s="312"/>
      <c r="G66" s="27"/>
      <c r="H66" s="3"/>
    </row>
    <row r="67" spans="2:8" ht="12.75">
      <c r="B67" s="26" t="s">
        <v>176</v>
      </c>
      <c r="C67" s="39"/>
      <c r="D67" s="20"/>
      <c r="E67" s="21"/>
      <c r="F67" s="312"/>
      <c r="G67" s="27"/>
      <c r="H67" s="3"/>
    </row>
    <row r="68" spans="1:8" ht="12.75">
      <c r="A68" s="2" t="s">
        <v>82</v>
      </c>
      <c r="B68" s="38" t="s">
        <v>23</v>
      </c>
      <c r="C68" s="108">
        <v>9.18</v>
      </c>
      <c r="D68" s="40"/>
      <c r="E68" s="21"/>
      <c r="F68" s="312"/>
      <c r="G68" s="27"/>
      <c r="H68" s="3"/>
    </row>
    <row r="69" spans="1:8" ht="12.75">
      <c r="A69" s="2" t="s">
        <v>85</v>
      </c>
      <c r="B69" s="38" t="s">
        <v>44</v>
      </c>
      <c r="C69" s="108">
        <v>9.18</v>
      </c>
      <c r="D69" s="40"/>
      <c r="E69" s="21"/>
      <c r="F69" s="312"/>
      <c r="G69" s="27"/>
      <c r="H69" s="3"/>
    </row>
    <row r="70" spans="2:8" ht="12.75">
      <c r="B70" s="38" t="s">
        <v>102</v>
      </c>
      <c r="C70" s="108"/>
      <c r="D70" s="40"/>
      <c r="E70" s="67"/>
      <c r="F70" s="68"/>
      <c r="G70" s="10"/>
      <c r="H70" s="3"/>
    </row>
    <row r="71" spans="1:8" ht="12.75">
      <c r="A71" s="2" t="s">
        <v>82</v>
      </c>
      <c r="B71" s="38" t="s">
        <v>23</v>
      </c>
      <c r="C71" s="108">
        <v>9.81</v>
      </c>
      <c r="D71" s="40"/>
      <c r="E71" s="21"/>
      <c r="F71" s="312"/>
      <c r="G71" s="27"/>
      <c r="H71" s="3"/>
    </row>
    <row r="72" spans="1:8" ht="12.75">
      <c r="A72" s="2" t="s">
        <v>85</v>
      </c>
      <c r="B72" s="38" t="s">
        <v>44</v>
      </c>
      <c r="C72" s="108">
        <v>9.81</v>
      </c>
      <c r="D72" s="40"/>
      <c r="E72" s="21"/>
      <c r="F72" s="312"/>
      <c r="G72" s="27"/>
      <c r="H72" s="3"/>
    </row>
    <row r="73" spans="2:8" ht="12.75">
      <c r="B73" s="26" t="s">
        <v>7</v>
      </c>
      <c r="C73" s="72" t="s">
        <v>9</v>
      </c>
      <c r="D73" s="40"/>
      <c r="E73" s="21"/>
      <c r="F73" s="312"/>
      <c r="G73" s="3"/>
      <c r="H73" s="4"/>
    </row>
    <row r="74" spans="2:8" ht="12.75">
      <c r="B74" s="135" t="s">
        <v>304</v>
      </c>
      <c r="C74" s="40"/>
      <c r="D74" s="135"/>
      <c r="E74" s="40"/>
      <c r="F74" s="136"/>
      <c r="G74" s="40"/>
      <c r="H74" s="40"/>
    </row>
    <row r="75" spans="2:8" ht="76.5">
      <c r="B75" s="137" t="s">
        <v>157</v>
      </c>
      <c r="C75" s="137" t="s">
        <v>90</v>
      </c>
      <c r="D75" s="137" t="s">
        <v>158</v>
      </c>
      <c r="E75" s="137" t="s">
        <v>159</v>
      </c>
      <c r="F75" s="137" t="s">
        <v>160</v>
      </c>
      <c r="G75" s="137" t="s">
        <v>161</v>
      </c>
      <c r="H75" s="137" t="s">
        <v>162</v>
      </c>
    </row>
    <row r="76" spans="2:8" ht="12.75">
      <c r="B76" s="313" t="s">
        <v>163</v>
      </c>
      <c r="C76" s="138" t="s">
        <v>9</v>
      </c>
      <c r="D76" s="138" t="s">
        <v>9</v>
      </c>
      <c r="E76" s="138" t="s">
        <v>9</v>
      </c>
      <c r="F76" s="138" t="s">
        <v>9</v>
      </c>
      <c r="G76" s="138" t="s">
        <v>9</v>
      </c>
      <c r="H76" s="138" t="s">
        <v>9</v>
      </c>
    </row>
    <row r="77" spans="2:8" ht="12.75">
      <c r="B77" s="313" t="s">
        <v>164</v>
      </c>
      <c r="C77" s="138" t="s">
        <v>9</v>
      </c>
      <c r="D77" s="138" t="s">
        <v>9</v>
      </c>
      <c r="E77" s="138" t="s">
        <v>9</v>
      </c>
      <c r="F77" s="138" t="s">
        <v>9</v>
      </c>
      <c r="G77" s="138" t="s">
        <v>9</v>
      </c>
      <c r="H77" s="138" t="s">
        <v>9</v>
      </c>
    </row>
    <row r="78" spans="2:8" ht="12.75">
      <c r="B78" s="139"/>
      <c r="C78" s="108"/>
      <c r="D78" s="40"/>
      <c r="E78" s="67"/>
      <c r="F78" s="68"/>
      <c r="G78" s="2"/>
      <c r="H78" s="2"/>
    </row>
    <row r="79" spans="2:8" ht="12.75">
      <c r="B79" s="314" t="s">
        <v>305</v>
      </c>
      <c r="F79" s="136"/>
      <c r="G79" s="2"/>
      <c r="H79" s="2"/>
    </row>
    <row r="80" spans="2:8" ht="102">
      <c r="B80" s="137" t="s">
        <v>157</v>
      </c>
      <c r="C80" s="137" t="s">
        <v>90</v>
      </c>
      <c r="D80" s="137" t="s">
        <v>165</v>
      </c>
      <c r="E80" s="137" t="s">
        <v>166</v>
      </c>
      <c r="F80" s="137" t="s">
        <v>167</v>
      </c>
      <c r="G80" s="137" t="s">
        <v>168</v>
      </c>
      <c r="H80" s="2"/>
    </row>
    <row r="81" spans="2:8" ht="12.75">
      <c r="B81" s="313" t="s">
        <v>163</v>
      </c>
      <c r="C81" s="138" t="s">
        <v>9</v>
      </c>
      <c r="D81" s="138"/>
      <c r="E81" s="138" t="s">
        <v>9</v>
      </c>
      <c r="F81" s="138" t="s">
        <v>9</v>
      </c>
      <c r="G81" s="138" t="s">
        <v>9</v>
      </c>
      <c r="H81" s="2"/>
    </row>
    <row r="82" spans="2:8" ht="12.75">
      <c r="B82" s="313" t="s">
        <v>164</v>
      </c>
      <c r="C82" s="138" t="s">
        <v>9</v>
      </c>
      <c r="D82" s="138"/>
      <c r="E82" s="138" t="s">
        <v>9</v>
      </c>
      <c r="F82" s="138" t="s">
        <v>9</v>
      </c>
      <c r="G82" s="138" t="s">
        <v>9</v>
      </c>
      <c r="H82" s="31"/>
    </row>
    <row r="83" spans="2:8" ht="12.75">
      <c r="B83" s="315"/>
      <c r="C83" s="140"/>
      <c r="D83" s="140"/>
      <c r="E83" s="140"/>
      <c r="F83" s="315"/>
      <c r="G83" s="316"/>
      <c r="H83" s="2"/>
    </row>
    <row r="84" spans="2:8" ht="12.75">
      <c r="B84" s="135" t="s">
        <v>306</v>
      </c>
      <c r="D84" s="135"/>
      <c r="E84" s="40"/>
      <c r="F84" s="40"/>
      <c r="G84" s="40"/>
      <c r="H84" s="2"/>
    </row>
    <row r="85" spans="2:8" ht="102">
      <c r="B85" s="137" t="s">
        <v>157</v>
      </c>
      <c r="C85" s="137" t="s">
        <v>90</v>
      </c>
      <c r="D85" s="137" t="s">
        <v>158</v>
      </c>
      <c r="E85" s="137" t="s">
        <v>169</v>
      </c>
      <c r="F85" s="137" t="s">
        <v>170</v>
      </c>
      <c r="G85" s="137" t="s">
        <v>171</v>
      </c>
      <c r="H85" s="2"/>
    </row>
    <row r="86" spans="2:8" ht="12.75">
      <c r="B86" s="313" t="s">
        <v>163</v>
      </c>
      <c r="C86" s="138" t="s">
        <v>9</v>
      </c>
      <c r="D86" s="138" t="s">
        <v>9</v>
      </c>
      <c r="E86" s="138" t="s">
        <v>9</v>
      </c>
      <c r="F86" s="138" t="s">
        <v>9</v>
      </c>
      <c r="G86" s="138" t="s">
        <v>9</v>
      </c>
      <c r="H86" s="2"/>
    </row>
    <row r="87" spans="2:8" ht="12.75">
      <c r="B87" s="313" t="s">
        <v>164</v>
      </c>
      <c r="C87" s="138" t="s">
        <v>9</v>
      </c>
      <c r="D87" s="138" t="s">
        <v>9</v>
      </c>
      <c r="E87" s="138" t="s">
        <v>9</v>
      </c>
      <c r="F87" s="138" t="s">
        <v>9</v>
      </c>
      <c r="G87" s="138" t="s">
        <v>9</v>
      </c>
      <c r="H87" s="2"/>
    </row>
    <row r="88" spans="2:8" ht="12.75">
      <c r="B88" s="315"/>
      <c r="C88" s="140"/>
      <c r="D88" s="140"/>
      <c r="E88" s="140"/>
      <c r="F88" s="315"/>
      <c r="G88" s="316"/>
      <c r="H88" s="2"/>
    </row>
    <row r="89" spans="2:8" ht="12.75">
      <c r="B89" s="314" t="s">
        <v>307</v>
      </c>
      <c r="D89" s="10"/>
      <c r="G89" s="316"/>
      <c r="H89" s="2"/>
    </row>
    <row r="90" spans="2:8" ht="76.5">
      <c r="B90" s="137" t="s">
        <v>157</v>
      </c>
      <c r="C90" s="137" t="s">
        <v>90</v>
      </c>
      <c r="D90" s="137" t="s">
        <v>172</v>
      </c>
      <c r="E90" s="137" t="s">
        <v>173</v>
      </c>
      <c r="F90" s="137" t="s">
        <v>174</v>
      </c>
      <c r="G90" s="137" t="s">
        <v>168</v>
      </c>
      <c r="H90" s="2"/>
    </row>
    <row r="91" spans="2:8" ht="12.75">
      <c r="B91" s="313" t="s">
        <v>163</v>
      </c>
      <c r="C91" s="138" t="s">
        <v>9</v>
      </c>
      <c r="D91" s="138" t="s">
        <v>9</v>
      </c>
      <c r="E91" s="138" t="s">
        <v>9</v>
      </c>
      <c r="F91" s="138" t="s">
        <v>9</v>
      </c>
      <c r="G91" s="138" t="s">
        <v>9</v>
      </c>
      <c r="H91" s="2"/>
    </row>
    <row r="92" spans="2:8" ht="12.75">
      <c r="B92" s="313" t="s">
        <v>164</v>
      </c>
      <c r="C92" s="138" t="s">
        <v>500</v>
      </c>
      <c r="D92" s="138" t="s">
        <v>471</v>
      </c>
      <c r="E92" s="138">
        <v>24</v>
      </c>
      <c r="F92" s="310">
        <v>237916.8</v>
      </c>
      <c r="G92" s="311">
        <v>-237196.8</v>
      </c>
      <c r="H92" s="2"/>
    </row>
    <row r="93" spans="2:8" ht="12.75">
      <c r="B93" s="26" t="s">
        <v>7</v>
      </c>
      <c r="C93" s="72" t="s">
        <v>9</v>
      </c>
      <c r="D93" s="40"/>
      <c r="E93" s="21"/>
      <c r="F93" s="312"/>
      <c r="G93" s="27"/>
      <c r="H93" s="3"/>
    </row>
    <row r="94" spans="2:8" ht="12.75">
      <c r="B94" s="65" t="s">
        <v>8</v>
      </c>
      <c r="C94" s="72" t="s">
        <v>9</v>
      </c>
      <c r="D94" s="40"/>
      <c r="E94" s="21"/>
      <c r="F94" s="312"/>
      <c r="G94" s="27"/>
      <c r="H94" s="3"/>
    </row>
    <row r="95" spans="2:8" ht="12.75">
      <c r="B95" s="26" t="s">
        <v>34</v>
      </c>
      <c r="C95" s="72" t="s">
        <v>9</v>
      </c>
      <c r="D95" s="40"/>
      <c r="E95" s="21"/>
      <c r="F95" s="312"/>
      <c r="G95" s="27"/>
      <c r="H95" s="3"/>
    </row>
    <row r="96" spans="2:8" ht="12.75">
      <c r="B96" s="65" t="s">
        <v>41</v>
      </c>
      <c r="C96" s="317">
        <v>3.78672480290636</v>
      </c>
      <c r="D96" s="40"/>
      <c r="E96" s="21"/>
      <c r="F96" s="312"/>
      <c r="G96" s="27"/>
      <c r="H96" s="3"/>
    </row>
    <row r="97" spans="2:8" ht="13.5" thickBot="1">
      <c r="B97" s="65" t="s">
        <v>65</v>
      </c>
      <c r="C97" s="40"/>
      <c r="D97" s="40"/>
      <c r="E97" s="21"/>
      <c r="F97" s="312"/>
      <c r="G97" s="27"/>
      <c r="H97" s="3"/>
    </row>
    <row r="98" spans="2:8" ht="13.5" thickBot="1">
      <c r="B98" s="41" t="s">
        <v>21</v>
      </c>
      <c r="C98" s="75" t="s">
        <v>11</v>
      </c>
      <c r="D98" s="76" t="s">
        <v>12</v>
      </c>
      <c r="E98" s="21"/>
      <c r="F98" s="312"/>
      <c r="G98" s="27"/>
      <c r="H98" s="3"/>
    </row>
    <row r="99" spans="2:8" ht="13.5" thickBot="1">
      <c r="B99" s="318" t="s">
        <v>45</v>
      </c>
      <c r="C99" s="84" t="s">
        <v>501</v>
      </c>
      <c r="D99" s="83" t="s">
        <v>501</v>
      </c>
      <c r="E99" s="21"/>
      <c r="F99" s="312"/>
      <c r="G99" s="27"/>
      <c r="H99" s="3"/>
    </row>
    <row r="100" spans="2:8" ht="12.75">
      <c r="B100" s="65" t="s">
        <v>42</v>
      </c>
      <c r="C100" s="40"/>
      <c r="D100" s="40"/>
      <c r="E100" s="21"/>
      <c r="F100" s="312"/>
      <c r="G100" s="10"/>
      <c r="H100" s="3"/>
    </row>
    <row r="101" spans="2:8" ht="12.75">
      <c r="B101" s="44" t="s">
        <v>502</v>
      </c>
      <c r="C101" s="40"/>
      <c r="D101" s="40"/>
      <c r="E101" s="21"/>
      <c r="F101" s="312"/>
      <c r="G101" s="10"/>
      <c r="H101" s="3"/>
    </row>
    <row r="102" spans="2:8" ht="12.75">
      <c r="B102" s="44" t="s">
        <v>503</v>
      </c>
      <c r="C102" s="40"/>
      <c r="D102" s="40"/>
      <c r="E102" s="21"/>
      <c r="F102" s="312"/>
      <c r="G102" s="10"/>
      <c r="H102" s="3"/>
    </row>
    <row r="103" spans="2:8" ht="13.5" thickBot="1">
      <c r="B103" s="69" t="s">
        <v>69</v>
      </c>
      <c r="C103" s="319"/>
      <c r="D103" s="319"/>
      <c r="E103" s="319"/>
      <c r="F103" s="320"/>
      <c r="G103" s="10"/>
      <c r="H103" s="3"/>
    </row>
    <row r="104" ht="12.75">
      <c r="F104" s="172"/>
    </row>
    <row r="105" ht="12.75">
      <c r="F105" s="172"/>
    </row>
    <row r="106" ht="12.75">
      <c r="F106" s="172"/>
    </row>
    <row r="107" ht="12.75">
      <c r="F107" s="172"/>
    </row>
    <row r="108" ht="12.75">
      <c r="F108" s="172"/>
    </row>
    <row r="109" ht="12.75">
      <c r="F109" s="172"/>
    </row>
    <row r="110" ht="12.75">
      <c r="F110" s="172"/>
    </row>
    <row r="111" ht="12.75">
      <c r="F111" s="172"/>
    </row>
    <row r="112" ht="12.75">
      <c r="F112" s="172"/>
    </row>
    <row r="113" ht="12.75">
      <c r="F113" s="172"/>
    </row>
    <row r="114" ht="12.75">
      <c r="F114" s="172"/>
    </row>
    <row r="115" ht="12.75">
      <c r="F115" s="172"/>
    </row>
    <row r="116" ht="12.75">
      <c r="F116" s="172"/>
    </row>
    <row r="117" ht="12.75">
      <c r="F117" s="172"/>
    </row>
    <row r="118" ht="12.75">
      <c r="F118" s="172"/>
    </row>
    <row r="119" ht="12.75">
      <c r="F119" s="172"/>
    </row>
    <row r="120" ht="12.75">
      <c r="F120" s="172"/>
    </row>
    <row r="121" ht="12.75">
      <c r="F121" s="172"/>
    </row>
    <row r="122" ht="12.75">
      <c r="F122" s="172"/>
    </row>
    <row r="123" ht="12.75">
      <c r="F123" s="172"/>
    </row>
    <row r="124" ht="12.75">
      <c r="F124" s="172"/>
    </row>
    <row r="125" ht="12.75">
      <c r="F125" s="172"/>
    </row>
    <row r="126" ht="12.75">
      <c r="F126" s="172"/>
    </row>
    <row r="127" ht="12.75">
      <c r="F127" s="172"/>
    </row>
    <row r="128" ht="12.75">
      <c r="F128" s="172"/>
    </row>
    <row r="129" ht="12.75">
      <c r="F129" s="172"/>
    </row>
    <row r="130" ht="12.75">
      <c r="F130" s="172"/>
    </row>
    <row r="131" ht="12.75">
      <c r="F131" s="172"/>
    </row>
    <row r="132" ht="12.75">
      <c r="F132" s="172"/>
    </row>
    <row r="133" ht="12.75">
      <c r="F133" s="172"/>
    </row>
    <row r="134" ht="12.75">
      <c r="F134" s="172"/>
    </row>
    <row r="135" ht="12.75">
      <c r="F135" s="172"/>
    </row>
    <row r="136" ht="12.75">
      <c r="F136" s="172"/>
    </row>
    <row r="137" ht="12.75">
      <c r="F137" s="172"/>
    </row>
    <row r="138" ht="12.75">
      <c r="F138" s="172"/>
    </row>
    <row r="139" ht="12.75">
      <c r="F139" s="172"/>
    </row>
    <row r="140" ht="12.75">
      <c r="F140" s="172"/>
    </row>
    <row r="141" ht="12.75">
      <c r="F141" s="172"/>
    </row>
    <row r="142" ht="12.75">
      <c r="F142" s="172"/>
    </row>
    <row r="143" ht="12.75">
      <c r="F143" s="172"/>
    </row>
    <row r="144" ht="12.75">
      <c r="F144" s="172"/>
    </row>
    <row r="145" ht="12.75">
      <c r="F145" s="172"/>
    </row>
    <row r="146" ht="12.75">
      <c r="F146" s="172"/>
    </row>
    <row r="147" ht="12.75">
      <c r="F147" s="172"/>
    </row>
    <row r="148" ht="12.75">
      <c r="F148" s="172"/>
    </row>
    <row r="149" ht="12.75">
      <c r="F149" s="172"/>
    </row>
    <row r="150" ht="12.75">
      <c r="F150" s="172"/>
    </row>
    <row r="151" ht="12.75">
      <c r="F151" s="172"/>
    </row>
    <row r="152" ht="12.75">
      <c r="F152" s="172"/>
    </row>
    <row r="153" ht="12.75">
      <c r="F153" s="172"/>
    </row>
    <row r="154" ht="12.75">
      <c r="F154" s="172"/>
    </row>
    <row r="155" ht="12.75">
      <c r="F155" s="172"/>
    </row>
    <row r="156" ht="12.75">
      <c r="F156" s="172"/>
    </row>
    <row r="157" ht="12.75">
      <c r="F157" s="172"/>
    </row>
    <row r="158" ht="12.75">
      <c r="F158" s="172"/>
    </row>
    <row r="159" ht="12.75">
      <c r="F159" s="172"/>
    </row>
    <row r="160" ht="12.75">
      <c r="F160" s="172"/>
    </row>
    <row r="161" ht="12.75">
      <c r="F161" s="172"/>
    </row>
    <row r="162" ht="12.75">
      <c r="F162" s="172"/>
    </row>
    <row r="163" ht="12.75">
      <c r="F163" s="172"/>
    </row>
    <row r="164" ht="12.75">
      <c r="F164" s="172"/>
    </row>
    <row r="165" ht="12.75">
      <c r="F165" s="172"/>
    </row>
    <row r="166" ht="12.75">
      <c r="F166" s="172"/>
    </row>
    <row r="167" ht="12.75">
      <c r="F167" s="172"/>
    </row>
    <row r="168" ht="12.75">
      <c r="F168" s="172"/>
    </row>
    <row r="169" ht="12.75">
      <c r="F169" s="172"/>
    </row>
    <row r="170" ht="12.75">
      <c r="F170" s="172"/>
    </row>
    <row r="171" ht="12.75">
      <c r="F171" s="172"/>
    </row>
    <row r="172" ht="12.75">
      <c r="F172" s="172"/>
    </row>
    <row r="173" ht="12.75">
      <c r="F173" s="172"/>
    </row>
    <row r="174" ht="12.75">
      <c r="F174" s="172"/>
    </row>
    <row r="175" ht="12.75">
      <c r="F175" s="172"/>
    </row>
    <row r="176" ht="12.75">
      <c r="F176" s="172"/>
    </row>
    <row r="177" ht="12.75">
      <c r="F177" s="172"/>
    </row>
    <row r="178" ht="12.75">
      <c r="F178" s="172"/>
    </row>
    <row r="179" ht="12.75">
      <c r="F179" s="172"/>
    </row>
    <row r="180" ht="12.75">
      <c r="F180" s="172"/>
    </row>
    <row r="181" ht="12.75">
      <c r="F181" s="172"/>
    </row>
    <row r="182" ht="12.75">
      <c r="F182" s="172"/>
    </row>
    <row r="183" ht="12.75">
      <c r="F183" s="172"/>
    </row>
    <row r="184" ht="12.75">
      <c r="F184" s="172"/>
    </row>
    <row r="185" ht="12.75">
      <c r="F185" s="172"/>
    </row>
    <row r="186" ht="12.75">
      <c r="F186" s="172"/>
    </row>
    <row r="187" ht="12.75">
      <c r="F187" s="172"/>
    </row>
    <row r="188" ht="12.75">
      <c r="F188" s="172"/>
    </row>
    <row r="189" ht="12.75">
      <c r="F189" s="172"/>
    </row>
    <row r="190" ht="12.75">
      <c r="F190" s="172"/>
    </row>
    <row r="191" ht="12.75">
      <c r="F191" s="172"/>
    </row>
    <row r="192" ht="12.75">
      <c r="F192" s="172"/>
    </row>
    <row r="193" ht="12.75">
      <c r="F193" s="172"/>
    </row>
    <row r="194" ht="12.75">
      <c r="F194" s="172"/>
    </row>
    <row r="195" ht="12.75">
      <c r="F195" s="172"/>
    </row>
    <row r="196" ht="12.75">
      <c r="F196" s="172"/>
    </row>
    <row r="197" ht="12.75">
      <c r="F197" s="172"/>
    </row>
    <row r="198" ht="12.75">
      <c r="F198" s="172"/>
    </row>
    <row r="199" ht="12.75">
      <c r="F199" s="172"/>
    </row>
    <row r="200" ht="12.75">
      <c r="F200" s="172"/>
    </row>
    <row r="201" ht="12.75">
      <c r="F201" s="172"/>
    </row>
    <row r="202" ht="12.75">
      <c r="F202" s="172"/>
    </row>
    <row r="203" ht="12.75">
      <c r="F203" s="172"/>
    </row>
    <row r="204" ht="12.75">
      <c r="F204" s="172"/>
    </row>
    <row r="205" ht="12.75">
      <c r="F205" s="172"/>
    </row>
    <row r="206" ht="12.75">
      <c r="F206" s="172"/>
    </row>
    <row r="207" ht="12.75">
      <c r="F207" s="172"/>
    </row>
    <row r="208" ht="12.75">
      <c r="F208" s="172"/>
    </row>
    <row r="209" ht="12.75">
      <c r="F209" s="172"/>
    </row>
    <row r="210" ht="12.75">
      <c r="F210" s="172"/>
    </row>
    <row r="211" ht="12.75">
      <c r="F211" s="172"/>
    </row>
    <row r="212" ht="12.75">
      <c r="F212" s="172"/>
    </row>
    <row r="213" ht="12.75">
      <c r="F213" s="172"/>
    </row>
    <row r="214" ht="12.75">
      <c r="F214" s="172"/>
    </row>
    <row r="215" ht="12.75">
      <c r="F215" s="172"/>
    </row>
    <row r="216" ht="12.75">
      <c r="F216" s="172"/>
    </row>
    <row r="217" ht="12.75">
      <c r="F217" s="172"/>
    </row>
    <row r="218" ht="12.75">
      <c r="F218" s="172"/>
    </row>
    <row r="219" ht="12.75">
      <c r="F219" s="172"/>
    </row>
    <row r="220" ht="12.75">
      <c r="F220" s="172"/>
    </row>
    <row r="221" ht="12.75">
      <c r="F221" s="172"/>
    </row>
    <row r="222" ht="12.75">
      <c r="F222" s="172"/>
    </row>
    <row r="223" ht="12.75">
      <c r="F223" s="172"/>
    </row>
    <row r="224" ht="12.75">
      <c r="F224" s="172"/>
    </row>
    <row r="225" ht="12.75">
      <c r="F225" s="172"/>
    </row>
    <row r="226" ht="12.75">
      <c r="F226" s="172"/>
    </row>
    <row r="227" ht="12.75">
      <c r="F227" s="172"/>
    </row>
    <row r="228" ht="12.75">
      <c r="F228" s="172"/>
    </row>
    <row r="229" ht="12.75">
      <c r="F229" s="172"/>
    </row>
    <row r="230" ht="12.75">
      <c r="F230" s="172"/>
    </row>
    <row r="231" ht="12.75">
      <c r="F231" s="172"/>
    </row>
    <row r="232" ht="12.75">
      <c r="F232" s="172"/>
    </row>
    <row r="233" ht="12.75">
      <c r="F233" s="172"/>
    </row>
    <row r="234" ht="12.75">
      <c r="F234" s="172"/>
    </row>
    <row r="235" ht="12.75">
      <c r="F235" s="172"/>
    </row>
    <row r="236" ht="12.75">
      <c r="F236" s="172"/>
    </row>
    <row r="237" ht="12.75">
      <c r="F237" s="172"/>
    </row>
    <row r="238" ht="12.75">
      <c r="F238" s="172"/>
    </row>
    <row r="239" ht="12.75">
      <c r="F239" s="172"/>
    </row>
    <row r="240" ht="12.75">
      <c r="F240" s="172"/>
    </row>
    <row r="241" ht="12.75">
      <c r="F241" s="172"/>
    </row>
    <row r="242" ht="12.75">
      <c r="F242" s="172"/>
    </row>
    <row r="243" ht="12.75">
      <c r="F243" s="172"/>
    </row>
    <row r="244" ht="12.75">
      <c r="F244" s="172"/>
    </row>
    <row r="245" ht="12.75">
      <c r="F245" s="172"/>
    </row>
    <row r="246" ht="12.75">
      <c r="F246" s="172"/>
    </row>
    <row r="247" ht="12.75">
      <c r="F247" s="172"/>
    </row>
    <row r="248" ht="12.75">
      <c r="F248" s="172"/>
    </row>
    <row r="249" ht="12.75">
      <c r="F249" s="172"/>
    </row>
    <row r="250" ht="12.75">
      <c r="F250" s="172"/>
    </row>
    <row r="251" ht="12.75">
      <c r="F251" s="172"/>
    </row>
    <row r="252" ht="12.75">
      <c r="F252" s="172"/>
    </row>
    <row r="253" ht="12.75">
      <c r="F253" s="172"/>
    </row>
    <row r="254" ht="12.75">
      <c r="F254" s="172"/>
    </row>
    <row r="255" ht="12.75">
      <c r="F255" s="172"/>
    </row>
    <row r="256" ht="12.75">
      <c r="F256" s="172"/>
    </row>
    <row r="257" ht="12.75">
      <c r="F257" s="172"/>
    </row>
    <row r="258" ht="12.75">
      <c r="F258" s="172"/>
    </row>
    <row r="259" ht="12.75">
      <c r="F259" s="172"/>
    </row>
    <row r="260" ht="12.75">
      <c r="F260" s="172"/>
    </row>
    <row r="261" ht="12.75">
      <c r="F261" s="172"/>
    </row>
    <row r="262" ht="12.75">
      <c r="F262" s="172"/>
    </row>
    <row r="263" ht="12.75">
      <c r="F263" s="172"/>
    </row>
    <row r="264" ht="12.75">
      <c r="F264" s="172"/>
    </row>
    <row r="265" ht="12.75">
      <c r="F265" s="172"/>
    </row>
    <row r="266" ht="12.75">
      <c r="F266" s="172"/>
    </row>
    <row r="267" ht="12.75">
      <c r="F267" s="172"/>
    </row>
    <row r="268" ht="12.75">
      <c r="F268" s="172"/>
    </row>
    <row r="269" ht="12.75">
      <c r="F269" s="172"/>
    </row>
    <row r="270" ht="12.75">
      <c r="F270" s="172"/>
    </row>
    <row r="271" ht="12.75">
      <c r="F271" s="172"/>
    </row>
    <row r="272" ht="12.75">
      <c r="F272" s="172"/>
    </row>
    <row r="273" ht="12.75">
      <c r="F273" s="172"/>
    </row>
    <row r="274" ht="12.75">
      <c r="F274" s="172"/>
    </row>
    <row r="275" ht="12.75">
      <c r="F275" s="172"/>
    </row>
    <row r="276" ht="12.75">
      <c r="F276" s="172"/>
    </row>
    <row r="277" ht="12.75">
      <c r="F277" s="172"/>
    </row>
    <row r="278" ht="12.75">
      <c r="F278" s="172"/>
    </row>
    <row r="279" ht="12.75">
      <c r="F279" s="172"/>
    </row>
    <row r="280" ht="12.75">
      <c r="F280" s="172"/>
    </row>
    <row r="281" ht="12.75">
      <c r="F281" s="172"/>
    </row>
    <row r="282" ht="12.75">
      <c r="F282" s="172"/>
    </row>
    <row r="283" ht="12.75">
      <c r="F283" s="172"/>
    </row>
    <row r="284" ht="12.75">
      <c r="F284" s="172"/>
    </row>
    <row r="285" ht="12.75">
      <c r="F285" s="172"/>
    </row>
    <row r="286" ht="12.75">
      <c r="F286" s="172"/>
    </row>
    <row r="287" ht="12.75">
      <c r="F287" s="172"/>
    </row>
    <row r="288" ht="12.75">
      <c r="F288" s="172"/>
    </row>
    <row r="289" ht="12.75">
      <c r="F289" s="172"/>
    </row>
    <row r="290" ht="12.75">
      <c r="F290" s="172"/>
    </row>
    <row r="291" ht="12.75">
      <c r="F291" s="172"/>
    </row>
    <row r="292" ht="12.75">
      <c r="F292" s="172"/>
    </row>
    <row r="293" ht="12.75">
      <c r="F293" s="172"/>
    </row>
    <row r="294" ht="12.75">
      <c r="F294" s="172"/>
    </row>
    <row r="295" ht="12.75">
      <c r="F295" s="172"/>
    </row>
    <row r="296" ht="12.75">
      <c r="F296" s="172"/>
    </row>
    <row r="297" ht="12.75">
      <c r="F297" s="172"/>
    </row>
    <row r="298" ht="12.75">
      <c r="F298" s="172"/>
    </row>
    <row r="299" ht="12.75">
      <c r="F299" s="172"/>
    </row>
    <row r="300" ht="12.75">
      <c r="F300" s="172"/>
    </row>
    <row r="301" ht="12.75">
      <c r="F301" s="172"/>
    </row>
    <row r="302" ht="12.75">
      <c r="F302" s="172"/>
    </row>
    <row r="303" ht="12.75">
      <c r="F303" s="172"/>
    </row>
    <row r="304" ht="12.75">
      <c r="F304" s="172"/>
    </row>
    <row r="305" ht="12.75">
      <c r="F305" s="172"/>
    </row>
    <row r="306" ht="12.75">
      <c r="F306" s="172"/>
    </row>
    <row r="307" ht="12.75">
      <c r="F307" s="172"/>
    </row>
    <row r="308" ht="12.75">
      <c r="F308" s="172"/>
    </row>
    <row r="309" ht="12.75">
      <c r="F309" s="172"/>
    </row>
    <row r="310" ht="12.75">
      <c r="F310" s="172"/>
    </row>
    <row r="311" ht="12.75">
      <c r="F311" s="172"/>
    </row>
    <row r="312" ht="12.75">
      <c r="F312" s="172"/>
    </row>
    <row r="313" ht="12.75">
      <c r="F313" s="172"/>
    </row>
    <row r="314" ht="12.75">
      <c r="F314" s="172"/>
    </row>
    <row r="315" ht="12.75">
      <c r="F315" s="172"/>
    </row>
    <row r="316" ht="12.75">
      <c r="F316" s="172"/>
    </row>
    <row r="317" ht="12.75">
      <c r="F317" s="172"/>
    </row>
    <row r="318" ht="12.75">
      <c r="F318" s="172"/>
    </row>
    <row r="319" ht="12.75">
      <c r="F319" s="172"/>
    </row>
    <row r="320" ht="12.75">
      <c r="F320" s="172"/>
    </row>
    <row r="321" ht="12.75">
      <c r="F321" s="172"/>
    </row>
    <row r="322" ht="12.75">
      <c r="F322" s="172"/>
    </row>
    <row r="323" ht="12.75">
      <c r="F323" s="172"/>
    </row>
    <row r="324" ht="12.75">
      <c r="F324" s="172"/>
    </row>
    <row r="325" ht="12.75">
      <c r="F325" s="172"/>
    </row>
    <row r="326" ht="12.75">
      <c r="F326" s="172"/>
    </row>
    <row r="327" ht="12.75">
      <c r="F327" s="172"/>
    </row>
    <row r="328" ht="12.75">
      <c r="F328" s="172"/>
    </row>
    <row r="329" ht="12.75">
      <c r="F329" s="172"/>
    </row>
    <row r="330" ht="12.75">
      <c r="F330" s="172"/>
    </row>
    <row r="331" ht="12.75">
      <c r="F331" s="172"/>
    </row>
    <row r="332" ht="12.75">
      <c r="F332" s="172"/>
    </row>
    <row r="333" ht="12.75">
      <c r="F333" s="172"/>
    </row>
    <row r="334" ht="12.75">
      <c r="F334" s="172"/>
    </row>
    <row r="335" ht="12.75">
      <c r="F335" s="172"/>
    </row>
    <row r="336" ht="12.75">
      <c r="F336" s="172"/>
    </row>
    <row r="337" ht="12.75">
      <c r="F337" s="172"/>
    </row>
    <row r="338" ht="12.75">
      <c r="F338" s="172"/>
    </row>
    <row r="339" ht="12.75">
      <c r="F339" s="172"/>
    </row>
    <row r="340" ht="12.75">
      <c r="F340" s="172"/>
    </row>
    <row r="341" ht="12.75">
      <c r="F341" s="172"/>
    </row>
    <row r="342" ht="12.75">
      <c r="F342" s="172"/>
    </row>
    <row r="343" ht="12.75">
      <c r="F343" s="172"/>
    </row>
    <row r="344" ht="12.75">
      <c r="F344" s="172"/>
    </row>
    <row r="345" ht="12.75">
      <c r="F345" s="172"/>
    </row>
    <row r="346" ht="12.75">
      <c r="F346" s="172"/>
    </row>
    <row r="347" ht="12.75">
      <c r="F347" s="172"/>
    </row>
    <row r="348" ht="12.75">
      <c r="F348" s="172"/>
    </row>
    <row r="349" ht="12.75">
      <c r="F349" s="172"/>
    </row>
    <row r="350" ht="12.75">
      <c r="F350" s="172"/>
    </row>
    <row r="351" ht="12.75">
      <c r="F351" s="172"/>
    </row>
    <row r="352" ht="12.75">
      <c r="F352" s="172"/>
    </row>
    <row r="353" ht="12.75">
      <c r="F353" s="172"/>
    </row>
    <row r="354" ht="12.75">
      <c r="F354" s="172"/>
    </row>
    <row r="355" ht="12.75">
      <c r="F355" s="172"/>
    </row>
    <row r="356" ht="12.75">
      <c r="F356" s="172"/>
    </row>
    <row r="357" ht="12.75">
      <c r="F357" s="172"/>
    </row>
    <row r="358" ht="12.75">
      <c r="F358" s="172"/>
    </row>
    <row r="359" ht="12.75">
      <c r="F359" s="172"/>
    </row>
    <row r="360" ht="12.75">
      <c r="F360" s="172"/>
    </row>
    <row r="361" ht="12.75">
      <c r="F361" s="172"/>
    </row>
    <row r="362" ht="12.75">
      <c r="F362" s="172"/>
    </row>
    <row r="363" ht="12.75">
      <c r="F363" s="172"/>
    </row>
    <row r="364" ht="12.75">
      <c r="F364" s="172"/>
    </row>
    <row r="365" ht="12.75">
      <c r="F365" s="172"/>
    </row>
    <row r="366" ht="12.75">
      <c r="F366" s="172"/>
    </row>
    <row r="367" ht="12.75">
      <c r="F367" s="172"/>
    </row>
    <row r="368" ht="12.75">
      <c r="F368" s="172"/>
    </row>
    <row r="369" ht="12.75">
      <c r="F369" s="172"/>
    </row>
    <row r="370" ht="12.75">
      <c r="F370" s="172"/>
    </row>
    <row r="371" ht="12.75">
      <c r="F371" s="172"/>
    </row>
    <row r="372" ht="12.75">
      <c r="F372" s="172"/>
    </row>
    <row r="373" ht="12.75">
      <c r="F373" s="172"/>
    </row>
    <row r="374" ht="12.75">
      <c r="F374" s="172"/>
    </row>
    <row r="375" ht="12.75">
      <c r="F375" s="172"/>
    </row>
    <row r="376" ht="12.75">
      <c r="F376" s="172"/>
    </row>
    <row r="377" ht="12.75">
      <c r="F377" s="172"/>
    </row>
    <row r="378" ht="12.75">
      <c r="F378" s="172"/>
    </row>
    <row r="379" ht="12.75">
      <c r="F379" s="172"/>
    </row>
    <row r="380" ht="12.75">
      <c r="F380" s="172"/>
    </row>
    <row r="381" ht="12.75">
      <c r="F381" s="172"/>
    </row>
    <row r="382" ht="12.75">
      <c r="F382" s="172"/>
    </row>
    <row r="383" ht="12.75">
      <c r="F383" s="172"/>
    </row>
    <row r="384" ht="12.75">
      <c r="F384" s="172"/>
    </row>
    <row r="385" ht="12.75">
      <c r="F385" s="172"/>
    </row>
    <row r="386" ht="12.75">
      <c r="F386" s="172"/>
    </row>
    <row r="387" ht="12.75">
      <c r="F387" s="172"/>
    </row>
    <row r="388" ht="12.75">
      <c r="F388" s="172"/>
    </row>
    <row r="389" ht="12.75">
      <c r="F389" s="172"/>
    </row>
    <row r="390" ht="12.75">
      <c r="F390" s="172"/>
    </row>
    <row r="391" ht="12.75">
      <c r="F391" s="172"/>
    </row>
    <row r="392" ht="12.75">
      <c r="F392" s="172"/>
    </row>
    <row r="393" ht="12.75">
      <c r="F393" s="172"/>
    </row>
    <row r="394" ht="12.75">
      <c r="F394" s="172"/>
    </row>
    <row r="395" ht="12.75">
      <c r="F395" s="172"/>
    </row>
    <row r="396" ht="12.75">
      <c r="F396" s="172"/>
    </row>
    <row r="397" ht="12.75">
      <c r="F397" s="172"/>
    </row>
    <row r="398" ht="12.75">
      <c r="F398" s="172"/>
    </row>
    <row r="399" ht="12.75">
      <c r="F399" s="172"/>
    </row>
    <row r="400" ht="12.75">
      <c r="F400" s="172"/>
    </row>
    <row r="401" ht="12.75">
      <c r="F401" s="172"/>
    </row>
    <row r="402" ht="12.75">
      <c r="F402" s="172"/>
    </row>
    <row r="403" ht="12.75">
      <c r="F403" s="172"/>
    </row>
    <row r="404" ht="12.75">
      <c r="F404" s="172"/>
    </row>
    <row r="405" ht="12.75">
      <c r="F405" s="172"/>
    </row>
    <row r="406" ht="12.75">
      <c r="F406" s="172"/>
    </row>
    <row r="407" ht="12.75">
      <c r="F407" s="172"/>
    </row>
    <row r="408" ht="12.75">
      <c r="F408" s="172"/>
    </row>
    <row r="409" ht="12.75">
      <c r="F409" s="172"/>
    </row>
    <row r="410" ht="12.75">
      <c r="F410" s="172"/>
    </row>
    <row r="411" ht="12.75">
      <c r="F411" s="172"/>
    </row>
    <row r="412" ht="12.75">
      <c r="F412" s="172"/>
    </row>
    <row r="413" ht="12.75">
      <c r="F413" s="172"/>
    </row>
    <row r="414" ht="12.75">
      <c r="F414" s="172"/>
    </row>
    <row r="415" ht="12.75">
      <c r="F415" s="172"/>
    </row>
    <row r="416" ht="12.75">
      <c r="F416" s="172"/>
    </row>
    <row r="417" ht="12.75">
      <c r="F417" s="172"/>
    </row>
    <row r="418" ht="12.75">
      <c r="F418" s="172"/>
    </row>
    <row r="419" ht="12.75">
      <c r="F419" s="172"/>
    </row>
    <row r="420" ht="12.75">
      <c r="F420" s="172"/>
    </row>
    <row r="421" ht="12.75">
      <c r="F421" s="172"/>
    </row>
    <row r="422" ht="12.75">
      <c r="F422" s="172"/>
    </row>
    <row r="423" ht="12.75">
      <c r="F423" s="172"/>
    </row>
    <row r="424" ht="12.75">
      <c r="F424" s="172"/>
    </row>
    <row r="425" ht="12.75">
      <c r="F425" s="172"/>
    </row>
    <row r="426" ht="12.75">
      <c r="F426" s="172"/>
    </row>
    <row r="427" ht="12.75">
      <c r="F427" s="172"/>
    </row>
    <row r="428" ht="12.75">
      <c r="F428" s="172"/>
    </row>
    <row r="429" ht="12.75">
      <c r="F429" s="172"/>
    </row>
    <row r="430" ht="12.75">
      <c r="F430" s="172"/>
    </row>
    <row r="431" ht="12.75">
      <c r="F431" s="172"/>
    </row>
    <row r="432" ht="12.75">
      <c r="F432" s="172"/>
    </row>
    <row r="433" ht="12.75">
      <c r="F433" s="172"/>
    </row>
    <row r="434" ht="12.75">
      <c r="F434" s="172"/>
    </row>
    <row r="435" ht="12.75">
      <c r="F435" s="172"/>
    </row>
    <row r="436" ht="12.75">
      <c r="F436" s="172"/>
    </row>
    <row r="437" ht="12.75">
      <c r="F437" s="172"/>
    </row>
    <row r="438" ht="12.75">
      <c r="F438" s="172"/>
    </row>
    <row r="439" ht="12.75">
      <c r="F439" s="172"/>
    </row>
    <row r="440" ht="12.75">
      <c r="F440" s="172"/>
    </row>
    <row r="441" ht="12.75">
      <c r="F441" s="172"/>
    </row>
    <row r="442" ht="12.75">
      <c r="F442" s="172"/>
    </row>
    <row r="443" ht="12.75">
      <c r="F443" s="172"/>
    </row>
    <row r="444" ht="12.75">
      <c r="F444" s="172"/>
    </row>
    <row r="445" ht="12.75">
      <c r="F445" s="172"/>
    </row>
    <row r="446" ht="12.75">
      <c r="F446" s="172"/>
    </row>
    <row r="447" ht="12.75">
      <c r="F447" s="172"/>
    </row>
    <row r="448" ht="12.75">
      <c r="F448" s="172"/>
    </row>
    <row r="449" ht="12.75">
      <c r="F449" s="172"/>
    </row>
    <row r="450" ht="12.75">
      <c r="F450" s="172"/>
    </row>
    <row r="451" ht="12.75">
      <c r="F451" s="172"/>
    </row>
    <row r="452" ht="12.75">
      <c r="F452" s="172"/>
    </row>
    <row r="453" ht="12.75">
      <c r="F453" s="172"/>
    </row>
    <row r="454" ht="12.75">
      <c r="F454" s="172"/>
    </row>
    <row r="455" ht="12.75">
      <c r="F455" s="172"/>
    </row>
    <row r="456" ht="12.75">
      <c r="F456" s="172"/>
    </row>
    <row r="457" ht="12.75">
      <c r="F457" s="172"/>
    </row>
    <row r="458" ht="12.75">
      <c r="F458" s="172"/>
    </row>
    <row r="459" ht="12.75">
      <c r="F459" s="172"/>
    </row>
    <row r="460" ht="12.75">
      <c r="F460" s="172"/>
    </row>
    <row r="461" ht="12.75">
      <c r="F461" s="172"/>
    </row>
    <row r="462" ht="12.75">
      <c r="F462" s="172"/>
    </row>
    <row r="463" ht="12.75">
      <c r="F463" s="172"/>
    </row>
    <row r="464" ht="12.75">
      <c r="F464" s="172"/>
    </row>
    <row r="465" ht="12.75">
      <c r="F465" s="172"/>
    </row>
    <row r="466" ht="12.75">
      <c r="F466" s="172"/>
    </row>
    <row r="467" ht="12.75">
      <c r="F467" s="172"/>
    </row>
    <row r="468" ht="12.75">
      <c r="F468" s="172"/>
    </row>
    <row r="469" ht="12.75">
      <c r="F469" s="172"/>
    </row>
    <row r="470" ht="12.75">
      <c r="F470" s="172"/>
    </row>
    <row r="471" ht="12.75">
      <c r="F471" s="172"/>
    </row>
    <row r="472" ht="12.75">
      <c r="F472" s="172"/>
    </row>
    <row r="473" ht="12.75">
      <c r="F473" s="172"/>
    </row>
    <row r="474" ht="12.75">
      <c r="F474" s="172"/>
    </row>
    <row r="475" ht="12.75">
      <c r="F475" s="172"/>
    </row>
    <row r="476" ht="12.75">
      <c r="F476" s="172"/>
    </row>
    <row r="477" ht="12.75">
      <c r="F477" s="172"/>
    </row>
    <row r="478" ht="12.75">
      <c r="F478" s="172"/>
    </row>
    <row r="479" ht="12.75">
      <c r="F479" s="172"/>
    </row>
    <row r="480" ht="12.75">
      <c r="F480" s="172"/>
    </row>
    <row r="481" ht="12.75">
      <c r="F481" s="172"/>
    </row>
    <row r="482" ht="12.75">
      <c r="F482" s="172"/>
    </row>
    <row r="483" ht="12.75">
      <c r="F483" s="172"/>
    </row>
    <row r="484" ht="12.75">
      <c r="F484" s="172"/>
    </row>
    <row r="485" ht="12.75">
      <c r="F485" s="172"/>
    </row>
    <row r="486" ht="12.75">
      <c r="F486" s="172"/>
    </row>
    <row r="487" ht="12.75">
      <c r="F487" s="172"/>
    </row>
    <row r="488" ht="12.75">
      <c r="F488" s="172"/>
    </row>
    <row r="489" ht="12.75">
      <c r="F489" s="172"/>
    </row>
    <row r="490" ht="12.75">
      <c r="F490" s="172"/>
    </row>
    <row r="491" ht="12.75">
      <c r="F491" s="172"/>
    </row>
    <row r="492" ht="12.75">
      <c r="F492" s="172"/>
    </row>
    <row r="493" ht="12.75">
      <c r="F493" s="172"/>
    </row>
    <row r="494" ht="12.75">
      <c r="F494" s="172"/>
    </row>
    <row r="495" ht="12.75">
      <c r="F495" s="172"/>
    </row>
    <row r="496" ht="12.75">
      <c r="F496" s="172"/>
    </row>
    <row r="497" ht="12.75">
      <c r="F497" s="172"/>
    </row>
    <row r="498" ht="12.75">
      <c r="F498" s="172"/>
    </row>
    <row r="499" ht="12.75">
      <c r="F499" s="172"/>
    </row>
    <row r="500" ht="12.75">
      <c r="F500" s="172"/>
    </row>
    <row r="501" ht="12.75">
      <c r="F501" s="172"/>
    </row>
    <row r="502" ht="12.75">
      <c r="F502" s="172"/>
    </row>
    <row r="503" ht="12.75">
      <c r="F503" s="172"/>
    </row>
    <row r="504" ht="12.75">
      <c r="F504" s="172"/>
    </row>
    <row r="505" ht="12.75">
      <c r="F505" s="172"/>
    </row>
    <row r="506" ht="12.75">
      <c r="F506" s="172"/>
    </row>
    <row r="507" ht="12.75">
      <c r="F507" s="172"/>
    </row>
    <row r="508" ht="12.75">
      <c r="F508" s="172"/>
    </row>
    <row r="509" ht="12.75">
      <c r="F509" s="172"/>
    </row>
    <row r="510" ht="12.75">
      <c r="F510" s="172"/>
    </row>
    <row r="511" ht="12.75">
      <c r="F511" s="172"/>
    </row>
    <row r="512" ht="12.75">
      <c r="F512" s="172"/>
    </row>
    <row r="513" ht="12.75">
      <c r="F513" s="172"/>
    </row>
    <row r="514" ht="12.75">
      <c r="F514" s="172"/>
    </row>
    <row r="515" ht="12.75">
      <c r="F515" s="172"/>
    </row>
    <row r="516" ht="12.75">
      <c r="F516" s="172"/>
    </row>
    <row r="517" ht="12.75">
      <c r="F517" s="172"/>
    </row>
    <row r="518" ht="12.75">
      <c r="F518" s="172"/>
    </row>
    <row r="519" ht="12.75">
      <c r="F519" s="172"/>
    </row>
    <row r="520" ht="12.75">
      <c r="F520" s="172"/>
    </row>
    <row r="521" ht="12.75">
      <c r="F521" s="172"/>
    </row>
    <row r="522" ht="12.75">
      <c r="F522" s="172"/>
    </row>
    <row r="523" ht="12.75">
      <c r="F523" s="172"/>
    </row>
    <row r="524" ht="12.75">
      <c r="F524" s="172"/>
    </row>
    <row r="525" ht="12.75">
      <c r="F525" s="172"/>
    </row>
    <row r="526" ht="12.75">
      <c r="F526" s="172"/>
    </row>
    <row r="527" ht="12.75">
      <c r="F527" s="172"/>
    </row>
    <row r="528" ht="12.75">
      <c r="F528" s="172"/>
    </row>
    <row r="529" ht="12.75">
      <c r="F529" s="172"/>
    </row>
    <row r="530" ht="12.75">
      <c r="F530" s="172"/>
    </row>
    <row r="531" ht="12.75">
      <c r="F531" s="172"/>
    </row>
    <row r="532" ht="12.75">
      <c r="F532" s="172"/>
    </row>
    <row r="533" ht="12.75">
      <c r="F533" s="172"/>
    </row>
    <row r="534" ht="12.75">
      <c r="F534" s="172"/>
    </row>
    <row r="535" ht="12.75">
      <c r="F535" s="172"/>
    </row>
    <row r="536" ht="12.75">
      <c r="F536" s="172"/>
    </row>
    <row r="537" ht="12.75">
      <c r="F537" s="172"/>
    </row>
    <row r="538" ht="12.75">
      <c r="F538" s="172"/>
    </row>
    <row r="539" ht="12.75">
      <c r="F539" s="172"/>
    </row>
    <row r="540" ht="12.75">
      <c r="F540" s="172"/>
    </row>
    <row r="541" ht="12.75">
      <c r="F541" s="172"/>
    </row>
    <row r="542" ht="12.75">
      <c r="F542" s="172"/>
    </row>
    <row r="543" ht="12.75">
      <c r="F543" s="172"/>
    </row>
    <row r="544" ht="12.75">
      <c r="F544" s="172"/>
    </row>
    <row r="545" ht="12.75">
      <c r="F545" s="172"/>
    </row>
    <row r="546" ht="12.75">
      <c r="F546" s="172"/>
    </row>
    <row r="547" ht="12.75">
      <c r="F547" s="172"/>
    </row>
    <row r="548" ht="12.75">
      <c r="F548" s="172"/>
    </row>
    <row r="549" ht="12.75">
      <c r="F549" s="172"/>
    </row>
    <row r="550" ht="12.75">
      <c r="F550" s="172"/>
    </row>
    <row r="551" ht="12.75">
      <c r="F551" s="172"/>
    </row>
    <row r="552" ht="12.75">
      <c r="F552" s="172"/>
    </row>
    <row r="553" ht="12.75">
      <c r="F553" s="172"/>
    </row>
    <row r="554" ht="12.75">
      <c r="F554" s="172"/>
    </row>
    <row r="555" ht="12.75">
      <c r="F555" s="172"/>
    </row>
    <row r="556" ht="12.75">
      <c r="F556" s="172"/>
    </row>
    <row r="557" ht="12.75">
      <c r="F557" s="172"/>
    </row>
    <row r="558" ht="12.75">
      <c r="F558" s="172"/>
    </row>
    <row r="559" ht="12.75">
      <c r="F559" s="172"/>
    </row>
    <row r="560" ht="12.75">
      <c r="F560" s="172"/>
    </row>
    <row r="561" ht="12.75">
      <c r="F561" s="172"/>
    </row>
    <row r="562" ht="12.75">
      <c r="F562" s="172"/>
    </row>
    <row r="563" ht="12.75">
      <c r="F563" s="172"/>
    </row>
    <row r="564" ht="12.75">
      <c r="F564" s="172"/>
    </row>
    <row r="565" ht="12.75">
      <c r="F565" s="172"/>
    </row>
    <row r="566" ht="12.75">
      <c r="F566" s="172"/>
    </row>
    <row r="567" ht="12.75">
      <c r="F567" s="172"/>
    </row>
    <row r="568" ht="12.75">
      <c r="F568" s="172"/>
    </row>
    <row r="569" ht="12.75">
      <c r="F569" s="172"/>
    </row>
    <row r="570" ht="12.75">
      <c r="F570" s="172"/>
    </row>
    <row r="571" ht="12.75">
      <c r="F571" s="172"/>
    </row>
    <row r="572" ht="12.75">
      <c r="F572" s="172"/>
    </row>
    <row r="573" ht="12.75">
      <c r="F573" s="172"/>
    </row>
    <row r="574" ht="12.75">
      <c r="F574" s="172"/>
    </row>
    <row r="575" ht="12.75">
      <c r="F575" s="172"/>
    </row>
    <row r="576" ht="12.75">
      <c r="F576" s="172"/>
    </row>
    <row r="577" ht="12.75">
      <c r="F577" s="172"/>
    </row>
    <row r="578" ht="12.75">
      <c r="F578" s="172"/>
    </row>
    <row r="579" ht="12.75">
      <c r="F579" s="172"/>
    </row>
    <row r="580" ht="12.75">
      <c r="F580" s="172"/>
    </row>
    <row r="581" ht="12.75">
      <c r="F581" s="172"/>
    </row>
    <row r="582" ht="12.75">
      <c r="F582" s="172"/>
    </row>
    <row r="583" ht="12.75">
      <c r="F583" s="172"/>
    </row>
    <row r="584" ht="12.75">
      <c r="F584" s="172"/>
    </row>
    <row r="585" ht="12.75">
      <c r="F585" s="172"/>
    </row>
    <row r="586" ht="12.75">
      <c r="F586" s="172"/>
    </row>
    <row r="587" ht="12.75">
      <c r="F587" s="172"/>
    </row>
    <row r="588" ht="12.75">
      <c r="F588" s="172"/>
    </row>
    <row r="589" ht="12.75">
      <c r="F589" s="172"/>
    </row>
    <row r="590" ht="12.75">
      <c r="F590" s="172"/>
    </row>
    <row r="591" ht="12.75">
      <c r="F591" s="172"/>
    </row>
    <row r="592" ht="12.75">
      <c r="F592" s="172"/>
    </row>
    <row r="593" ht="12.75">
      <c r="F593" s="172"/>
    </row>
    <row r="594" ht="12.75">
      <c r="F594" s="172"/>
    </row>
    <row r="595" ht="12.75">
      <c r="F595" s="172"/>
    </row>
    <row r="596" ht="12.75">
      <c r="F596" s="172"/>
    </row>
    <row r="597" ht="12.75">
      <c r="F597" s="172"/>
    </row>
    <row r="598" ht="12.75">
      <c r="F598" s="172"/>
    </row>
    <row r="599" ht="12.75">
      <c r="F599" s="172"/>
    </row>
    <row r="600" ht="12.75">
      <c r="F600" s="172"/>
    </row>
    <row r="601" ht="12.75">
      <c r="F601" s="172"/>
    </row>
    <row r="602" ht="12.75">
      <c r="F602" s="172"/>
    </row>
    <row r="603" ht="12.75">
      <c r="F603" s="172"/>
    </row>
    <row r="604" ht="12.75">
      <c r="F604" s="172"/>
    </row>
    <row r="605" ht="12.75">
      <c r="F605" s="172"/>
    </row>
    <row r="606" ht="12.75">
      <c r="F606" s="172"/>
    </row>
    <row r="607" ht="12.75">
      <c r="F607" s="172"/>
    </row>
    <row r="608" ht="12.75">
      <c r="F608" s="172"/>
    </row>
    <row r="609" ht="12.75">
      <c r="F609" s="172"/>
    </row>
    <row r="610" ht="12.75">
      <c r="F610" s="172"/>
    </row>
    <row r="611" ht="12.75">
      <c r="F611" s="172"/>
    </row>
    <row r="612" ht="12.75">
      <c r="F612" s="172"/>
    </row>
    <row r="613" ht="12.75">
      <c r="F613" s="172"/>
    </row>
    <row r="614" ht="12.75">
      <c r="F614" s="172"/>
    </row>
    <row r="615" ht="12.75">
      <c r="F615" s="172"/>
    </row>
    <row r="616" ht="12.75">
      <c r="F616" s="172"/>
    </row>
    <row r="617" ht="12.75">
      <c r="F617" s="172"/>
    </row>
    <row r="618" ht="12.75">
      <c r="F618" s="172"/>
    </row>
    <row r="619" ht="12.75">
      <c r="F619" s="172"/>
    </row>
    <row r="620" ht="12.75">
      <c r="F620" s="172"/>
    </row>
    <row r="621" ht="12.75">
      <c r="F621" s="172"/>
    </row>
    <row r="622" ht="12.75">
      <c r="F622" s="172"/>
    </row>
    <row r="623" ht="12.75">
      <c r="F623" s="172"/>
    </row>
    <row r="624" ht="12.75">
      <c r="F624" s="172"/>
    </row>
    <row r="625" ht="12.75">
      <c r="F625" s="172"/>
    </row>
    <row r="626" ht="12.75">
      <c r="F626" s="172"/>
    </row>
    <row r="627" ht="12.75">
      <c r="F627" s="172"/>
    </row>
    <row r="628" ht="12.75">
      <c r="F628" s="172"/>
    </row>
    <row r="629" ht="12.75">
      <c r="F629" s="172"/>
    </row>
    <row r="630" ht="12.75">
      <c r="F630" s="172"/>
    </row>
    <row r="631" ht="12.75">
      <c r="F631" s="172"/>
    </row>
    <row r="632" ht="12.75">
      <c r="F632" s="172"/>
    </row>
    <row r="633" ht="12.75">
      <c r="F633" s="172"/>
    </row>
    <row r="634" ht="12.75">
      <c r="F634" s="172"/>
    </row>
    <row r="635" ht="12.75">
      <c r="F635" s="172"/>
    </row>
    <row r="636" ht="12.75">
      <c r="F636" s="172"/>
    </row>
    <row r="637" ht="12.75">
      <c r="F637" s="172"/>
    </row>
    <row r="638" ht="12.75">
      <c r="F638" s="172"/>
    </row>
    <row r="639" ht="12.75">
      <c r="F639" s="172"/>
    </row>
    <row r="640" ht="12.75">
      <c r="F640" s="172"/>
    </row>
    <row r="641" ht="12.75">
      <c r="F641" s="172"/>
    </row>
    <row r="642" ht="12.75">
      <c r="F642" s="172"/>
    </row>
    <row r="643" ht="12.75">
      <c r="F643" s="172"/>
    </row>
    <row r="644" ht="12.75">
      <c r="F644" s="172"/>
    </row>
    <row r="645" ht="12.75">
      <c r="F645" s="172"/>
    </row>
    <row r="646" ht="12.75">
      <c r="F646" s="172"/>
    </row>
    <row r="647" ht="12.75">
      <c r="F647" s="172"/>
    </row>
    <row r="648" ht="12.75">
      <c r="F648" s="172"/>
    </row>
    <row r="649" ht="12.75">
      <c r="F649" s="172"/>
    </row>
    <row r="650" ht="12.75">
      <c r="F650" s="172"/>
    </row>
    <row r="651" ht="12.75">
      <c r="F651" s="172"/>
    </row>
    <row r="652" ht="12.75">
      <c r="F652" s="172"/>
    </row>
    <row r="653" ht="12.75">
      <c r="F653" s="172"/>
    </row>
    <row r="654" ht="12.75">
      <c r="F654" s="172"/>
    </row>
    <row r="655" ht="12.75">
      <c r="F655" s="172"/>
    </row>
    <row r="656" ht="12.75">
      <c r="F656" s="172"/>
    </row>
    <row r="657" ht="12.75">
      <c r="F657" s="172"/>
    </row>
    <row r="658" ht="12.75">
      <c r="F658" s="172"/>
    </row>
    <row r="659" ht="12.75">
      <c r="F659" s="172"/>
    </row>
    <row r="660" ht="12.75">
      <c r="F660" s="172"/>
    </row>
    <row r="661" ht="12.75">
      <c r="F661" s="172"/>
    </row>
    <row r="662" ht="12.75">
      <c r="F662" s="172"/>
    </row>
    <row r="663" ht="12.75">
      <c r="F663" s="172"/>
    </row>
    <row r="664" ht="12.75">
      <c r="F664" s="172"/>
    </row>
    <row r="665" ht="12.75">
      <c r="F665" s="172"/>
    </row>
    <row r="666" ht="12.75">
      <c r="F666" s="172"/>
    </row>
    <row r="667" ht="12.75">
      <c r="F667" s="172"/>
    </row>
    <row r="668" ht="12.75">
      <c r="F668" s="172"/>
    </row>
    <row r="669" ht="12.75">
      <c r="F669" s="172"/>
    </row>
    <row r="670" ht="12.75">
      <c r="F670" s="172"/>
    </row>
    <row r="671" ht="12.75">
      <c r="F671" s="172"/>
    </row>
    <row r="672" ht="12.75">
      <c r="F672" s="172"/>
    </row>
    <row r="673" ht="12.75">
      <c r="F673" s="172"/>
    </row>
    <row r="674" ht="12.75">
      <c r="F674" s="172"/>
    </row>
    <row r="675" ht="12.75">
      <c r="F675" s="172"/>
    </row>
    <row r="676" ht="12.75">
      <c r="F676" s="172"/>
    </row>
    <row r="677" ht="12.75">
      <c r="F677" s="172"/>
    </row>
    <row r="678" ht="12.75">
      <c r="F678" s="172"/>
    </row>
    <row r="679" ht="12.75">
      <c r="F679" s="172"/>
    </row>
    <row r="680" ht="12.75">
      <c r="F680" s="172"/>
    </row>
    <row r="681" ht="12.75">
      <c r="F681" s="172"/>
    </row>
    <row r="682" ht="12.75">
      <c r="F682" s="172"/>
    </row>
    <row r="683" ht="12.75">
      <c r="F683" s="172"/>
    </row>
    <row r="684" ht="12.75">
      <c r="F684" s="172"/>
    </row>
    <row r="685" ht="12.75">
      <c r="F685" s="172"/>
    </row>
    <row r="686" ht="12.75">
      <c r="F686" s="172"/>
    </row>
    <row r="687" ht="12.75">
      <c r="F687" s="172"/>
    </row>
    <row r="688" ht="12.75">
      <c r="F688" s="172"/>
    </row>
    <row r="689" ht="12.75">
      <c r="F689" s="172"/>
    </row>
    <row r="690" ht="12.75">
      <c r="F690" s="172"/>
    </row>
    <row r="691" ht="12.75">
      <c r="F691" s="172"/>
    </row>
    <row r="692" ht="12.75">
      <c r="F692" s="172"/>
    </row>
    <row r="693" ht="12.75">
      <c r="F693" s="172"/>
    </row>
    <row r="694" ht="12.75">
      <c r="F694" s="172"/>
    </row>
    <row r="695" ht="12.75">
      <c r="F695" s="172"/>
    </row>
    <row r="696" ht="12.75">
      <c r="F696" s="172"/>
    </row>
    <row r="697" ht="12.75">
      <c r="F697" s="172"/>
    </row>
    <row r="698" ht="12.75">
      <c r="F698" s="172"/>
    </row>
    <row r="699" ht="12.75">
      <c r="F699" s="172"/>
    </row>
    <row r="700" ht="12.75">
      <c r="F700" s="172"/>
    </row>
    <row r="701" ht="12.75">
      <c r="F701" s="172"/>
    </row>
    <row r="702" ht="12.75">
      <c r="F702" s="172"/>
    </row>
    <row r="703" ht="12.75">
      <c r="F703" s="172"/>
    </row>
    <row r="704" ht="12.75">
      <c r="F704" s="172"/>
    </row>
    <row r="705" ht="12.75">
      <c r="F705" s="172"/>
    </row>
    <row r="706" ht="12.75">
      <c r="F706" s="172"/>
    </row>
    <row r="707" ht="12.75">
      <c r="F707" s="172"/>
    </row>
    <row r="708" ht="12.75">
      <c r="F708" s="172"/>
    </row>
    <row r="709" ht="12.75">
      <c r="F709" s="172"/>
    </row>
    <row r="710" ht="12.75">
      <c r="F710" s="172"/>
    </row>
    <row r="711" ht="12.75">
      <c r="F711" s="172"/>
    </row>
    <row r="712" ht="12.75">
      <c r="F712" s="172"/>
    </row>
    <row r="713" ht="12.75">
      <c r="F713" s="172"/>
    </row>
    <row r="714" ht="12.75">
      <c r="F714" s="172"/>
    </row>
    <row r="715" ht="12.75">
      <c r="F715" s="172"/>
    </row>
    <row r="716" ht="12.75">
      <c r="F716" s="172"/>
    </row>
    <row r="717" ht="12.75">
      <c r="F717" s="172"/>
    </row>
    <row r="718" ht="12.75">
      <c r="F718" s="172"/>
    </row>
    <row r="719" ht="12.75">
      <c r="F719" s="172"/>
    </row>
    <row r="720" ht="12.75">
      <c r="F720" s="172"/>
    </row>
    <row r="721" ht="12.75">
      <c r="F721" s="172"/>
    </row>
    <row r="722" ht="12.75">
      <c r="F722" s="172"/>
    </row>
    <row r="723" ht="12.75">
      <c r="F723" s="172"/>
    </row>
    <row r="724" ht="12.75">
      <c r="F724" s="172"/>
    </row>
    <row r="725" ht="12.75">
      <c r="F725" s="172"/>
    </row>
    <row r="726" ht="12.75">
      <c r="F726" s="172"/>
    </row>
    <row r="727" ht="12.75">
      <c r="F727" s="172"/>
    </row>
    <row r="728" ht="12.75">
      <c r="F728" s="172"/>
    </row>
    <row r="729" ht="12.75">
      <c r="F729" s="172"/>
    </row>
    <row r="730" ht="12.75">
      <c r="F730" s="172"/>
    </row>
    <row r="731" ht="12.75">
      <c r="F731" s="172"/>
    </row>
    <row r="732" ht="12.75">
      <c r="F732" s="172"/>
    </row>
    <row r="733" ht="12.75">
      <c r="F733" s="172"/>
    </row>
    <row r="734" ht="12.75">
      <c r="F734" s="172"/>
    </row>
    <row r="735" ht="12.75">
      <c r="F735" s="172"/>
    </row>
    <row r="736" ht="12.75">
      <c r="F736" s="172"/>
    </row>
    <row r="737" ht="12.75">
      <c r="F737" s="172"/>
    </row>
    <row r="738" ht="12.75">
      <c r="F738" s="172"/>
    </row>
    <row r="739" ht="12.75">
      <c r="F739" s="172"/>
    </row>
    <row r="740" ht="12.75">
      <c r="F740" s="172"/>
    </row>
    <row r="741" ht="12.75">
      <c r="F741" s="172"/>
    </row>
    <row r="742" ht="12.75">
      <c r="F742" s="172"/>
    </row>
    <row r="743" ht="12.75">
      <c r="F743" s="172"/>
    </row>
    <row r="744" ht="12.75">
      <c r="F744" s="172"/>
    </row>
    <row r="745" ht="12.75">
      <c r="F745" s="172"/>
    </row>
    <row r="746" ht="12.75">
      <c r="F746" s="172"/>
    </row>
    <row r="747" ht="12.75">
      <c r="F747" s="172"/>
    </row>
    <row r="748" ht="12.75">
      <c r="F748" s="172"/>
    </row>
    <row r="749" ht="12.75">
      <c r="F749" s="172"/>
    </row>
    <row r="750" ht="12.75">
      <c r="F750" s="172"/>
    </row>
    <row r="751" ht="12.75">
      <c r="F751" s="172"/>
    </row>
    <row r="752" ht="12.75">
      <c r="F752" s="172"/>
    </row>
    <row r="753" ht="12.75">
      <c r="F753" s="172"/>
    </row>
    <row r="754" ht="12.75">
      <c r="F754" s="172"/>
    </row>
    <row r="755" ht="12.75">
      <c r="F755" s="172"/>
    </row>
    <row r="756" ht="12.75">
      <c r="F756" s="172"/>
    </row>
    <row r="757" ht="12.75">
      <c r="F757" s="172"/>
    </row>
    <row r="758" ht="12.75">
      <c r="F758" s="172"/>
    </row>
    <row r="759" ht="12.75">
      <c r="F759" s="172"/>
    </row>
    <row r="760" ht="12.75">
      <c r="F760" s="172"/>
    </row>
    <row r="761" ht="12.75">
      <c r="F761" s="172"/>
    </row>
    <row r="762" ht="12.75">
      <c r="F762" s="172"/>
    </row>
    <row r="763" ht="12.75">
      <c r="F763" s="172"/>
    </row>
    <row r="764" ht="12.75">
      <c r="F764" s="172"/>
    </row>
    <row r="765" ht="12.75">
      <c r="F765" s="172"/>
    </row>
    <row r="766" ht="12.75">
      <c r="F766" s="172"/>
    </row>
    <row r="767" ht="12.75">
      <c r="F767" s="172"/>
    </row>
    <row r="768" ht="12.75">
      <c r="F768" s="172"/>
    </row>
    <row r="769" ht="12.75">
      <c r="F769" s="172"/>
    </row>
    <row r="770" ht="12.75">
      <c r="F770" s="172"/>
    </row>
    <row r="771" ht="12.75">
      <c r="F771" s="172"/>
    </row>
    <row r="772" ht="12.75">
      <c r="F772" s="172"/>
    </row>
    <row r="773" ht="12.75">
      <c r="F773" s="172"/>
    </row>
    <row r="774" ht="12.75">
      <c r="F774" s="172"/>
    </row>
    <row r="775" ht="12.75">
      <c r="F775" s="172"/>
    </row>
    <row r="776" ht="12.75">
      <c r="F776" s="172"/>
    </row>
    <row r="777" ht="12.75">
      <c r="F777" s="172"/>
    </row>
    <row r="778" ht="12.75">
      <c r="F778" s="172"/>
    </row>
    <row r="779" ht="12.75">
      <c r="F779" s="172"/>
    </row>
    <row r="780" ht="12.75">
      <c r="F780" s="172"/>
    </row>
    <row r="781" ht="12.75">
      <c r="F781" s="172"/>
    </row>
    <row r="782" ht="12.75">
      <c r="F782" s="172"/>
    </row>
    <row r="783" ht="12.75">
      <c r="F783" s="172"/>
    </row>
    <row r="784" ht="12.75">
      <c r="F784" s="172"/>
    </row>
    <row r="785" ht="12.75">
      <c r="F785" s="172"/>
    </row>
    <row r="786" ht="12.75">
      <c r="F786" s="172"/>
    </row>
    <row r="787" ht="12.75">
      <c r="F787" s="172"/>
    </row>
    <row r="788" ht="12.75">
      <c r="F788" s="172"/>
    </row>
    <row r="789" ht="12.75">
      <c r="F789" s="172"/>
    </row>
    <row r="790" ht="12.75">
      <c r="F790" s="172"/>
    </row>
    <row r="791" ht="12.75">
      <c r="F791" s="172"/>
    </row>
    <row r="792" ht="12.75">
      <c r="F792" s="172"/>
    </row>
    <row r="793" ht="12.75">
      <c r="F793" s="172"/>
    </row>
    <row r="794" ht="12.75">
      <c r="F794" s="172"/>
    </row>
    <row r="795" ht="12.75">
      <c r="F795" s="172"/>
    </row>
    <row r="796" ht="12.75">
      <c r="F796" s="172"/>
    </row>
    <row r="797" ht="12.75">
      <c r="F797" s="172"/>
    </row>
    <row r="798" ht="12.75">
      <c r="F798" s="172"/>
    </row>
    <row r="799" ht="12.75">
      <c r="F799" s="172"/>
    </row>
    <row r="800" ht="12.75">
      <c r="F800" s="172"/>
    </row>
    <row r="801" ht="12.75">
      <c r="F801" s="172"/>
    </row>
    <row r="802" ht="12.75">
      <c r="F802" s="172"/>
    </row>
    <row r="803" ht="12.75">
      <c r="F803" s="172"/>
    </row>
    <row r="804" ht="12.75">
      <c r="F804" s="172"/>
    </row>
    <row r="805" ht="12.75">
      <c r="F805" s="172"/>
    </row>
    <row r="806" ht="12.75">
      <c r="F806" s="172"/>
    </row>
    <row r="807" ht="12.75">
      <c r="F807" s="172"/>
    </row>
    <row r="808" ht="12.75">
      <c r="F808" s="172"/>
    </row>
    <row r="809" ht="12.75">
      <c r="F809" s="172"/>
    </row>
    <row r="810" ht="12.75">
      <c r="F810" s="172"/>
    </row>
    <row r="811" ht="12.75">
      <c r="F811" s="172"/>
    </row>
    <row r="812" ht="12.75">
      <c r="F812" s="172"/>
    </row>
    <row r="813" ht="12.75">
      <c r="F813" s="172"/>
    </row>
    <row r="814" ht="12.75">
      <c r="F814" s="172"/>
    </row>
    <row r="815" ht="12.75">
      <c r="F815" s="172"/>
    </row>
    <row r="816" ht="12.75">
      <c r="F816" s="172"/>
    </row>
    <row r="817" ht="12.75">
      <c r="F817" s="172"/>
    </row>
    <row r="818" ht="12.75">
      <c r="F818" s="172"/>
    </row>
    <row r="819" ht="12.75">
      <c r="F819" s="172"/>
    </row>
    <row r="820" ht="12.75">
      <c r="F820" s="172"/>
    </row>
    <row r="821" ht="12.75">
      <c r="F821" s="172"/>
    </row>
    <row r="822" ht="12.75">
      <c r="F822" s="172"/>
    </row>
    <row r="823" ht="12.75">
      <c r="F823" s="172"/>
    </row>
    <row r="824" ht="12.75">
      <c r="F824" s="172"/>
    </row>
    <row r="825" ht="12.75">
      <c r="F825" s="172"/>
    </row>
    <row r="826" ht="12.75">
      <c r="F826" s="172"/>
    </row>
    <row r="827" ht="12.75">
      <c r="F827" s="172"/>
    </row>
    <row r="828" ht="12.75">
      <c r="F828" s="172"/>
    </row>
    <row r="829" ht="12.75">
      <c r="F829" s="172"/>
    </row>
    <row r="830" ht="12.75">
      <c r="F830" s="172"/>
    </row>
    <row r="831" ht="12.75">
      <c r="F831" s="172"/>
    </row>
    <row r="832" ht="12.75">
      <c r="F832" s="172"/>
    </row>
    <row r="833" ht="12.75">
      <c r="F833" s="172"/>
    </row>
    <row r="834" ht="12.75">
      <c r="F834" s="172"/>
    </row>
    <row r="835" ht="12.75">
      <c r="F835" s="172"/>
    </row>
    <row r="836" ht="12.75">
      <c r="F836" s="172"/>
    </row>
    <row r="837" ht="12.75">
      <c r="F837" s="172"/>
    </row>
    <row r="838" ht="12.75">
      <c r="F838" s="172"/>
    </row>
    <row r="839" ht="12.75">
      <c r="F839" s="172"/>
    </row>
    <row r="840" ht="12.75">
      <c r="F840" s="172"/>
    </row>
    <row r="841" ht="12.75">
      <c r="F841" s="172"/>
    </row>
    <row r="842" ht="12.75">
      <c r="F842" s="172"/>
    </row>
    <row r="843" ht="12.75">
      <c r="F843" s="172"/>
    </row>
    <row r="844" ht="12.75">
      <c r="F844" s="172"/>
    </row>
    <row r="845" ht="12.75">
      <c r="F845" s="172"/>
    </row>
    <row r="846" ht="12.75">
      <c r="F846" s="172"/>
    </row>
    <row r="847" ht="12.75">
      <c r="F847" s="172"/>
    </row>
    <row r="848" ht="12.75">
      <c r="F848" s="172"/>
    </row>
    <row r="849" ht="12.75">
      <c r="F849" s="172"/>
    </row>
    <row r="850" ht="12.75">
      <c r="F850" s="172"/>
    </row>
    <row r="851" ht="12.75">
      <c r="F851" s="172"/>
    </row>
    <row r="852" ht="12.75">
      <c r="F852" s="172"/>
    </row>
    <row r="853" ht="12.75">
      <c r="F853" s="172"/>
    </row>
    <row r="854" ht="12.75">
      <c r="F854" s="172"/>
    </row>
    <row r="855" ht="12.75">
      <c r="F855" s="172"/>
    </row>
    <row r="856" ht="12.75">
      <c r="F856" s="172"/>
    </row>
    <row r="857" ht="12.75">
      <c r="F857" s="172"/>
    </row>
    <row r="858" ht="12.75">
      <c r="F858" s="172"/>
    </row>
    <row r="859" ht="12.75">
      <c r="F859" s="172"/>
    </row>
    <row r="860" ht="12.75">
      <c r="F860" s="172"/>
    </row>
    <row r="861" ht="12.75">
      <c r="F861" s="172"/>
    </row>
    <row r="862" ht="12.75">
      <c r="F862" s="172"/>
    </row>
    <row r="863" ht="12.75">
      <c r="F863" s="172"/>
    </row>
    <row r="864" ht="12.75">
      <c r="F864" s="172"/>
    </row>
    <row r="865" ht="12.75">
      <c r="F865" s="172"/>
    </row>
    <row r="866" ht="12.75">
      <c r="F866" s="172"/>
    </row>
    <row r="867" ht="12.75">
      <c r="F867" s="172"/>
    </row>
    <row r="868" ht="12.75">
      <c r="F868" s="172"/>
    </row>
    <row r="869" ht="12.75">
      <c r="F869" s="172"/>
    </row>
    <row r="870" ht="12.75">
      <c r="F870" s="172"/>
    </row>
    <row r="871" ht="12.75">
      <c r="F871" s="172"/>
    </row>
    <row r="872" ht="12.75">
      <c r="F872" s="172"/>
    </row>
    <row r="873" ht="12.75">
      <c r="F873" s="172"/>
    </row>
    <row r="874" ht="12.75">
      <c r="F874" s="172"/>
    </row>
    <row r="875" ht="12.75">
      <c r="F875" s="172"/>
    </row>
    <row r="876" ht="12.75">
      <c r="F876" s="172"/>
    </row>
    <row r="877" ht="12.75">
      <c r="F877" s="172"/>
    </row>
    <row r="878" ht="12.75">
      <c r="F878" s="172"/>
    </row>
    <row r="879" ht="12.75">
      <c r="F879" s="172"/>
    </row>
    <row r="880" ht="12.75">
      <c r="F880" s="172"/>
    </row>
    <row r="881" ht="12.75">
      <c r="F881" s="172"/>
    </row>
    <row r="882" ht="12.75">
      <c r="F882" s="172"/>
    </row>
    <row r="883" ht="12.75">
      <c r="F883" s="172"/>
    </row>
    <row r="884" ht="12.75">
      <c r="F884" s="172"/>
    </row>
    <row r="885" ht="12.75">
      <c r="F885" s="172"/>
    </row>
    <row r="886" ht="12.75">
      <c r="F886" s="172"/>
    </row>
    <row r="887" ht="12.75">
      <c r="F887" s="172"/>
    </row>
    <row r="888" ht="12.75">
      <c r="F888" s="172"/>
    </row>
    <row r="889" ht="12.75">
      <c r="F889" s="172"/>
    </row>
    <row r="890" ht="12.75">
      <c r="F890" s="172"/>
    </row>
    <row r="891" ht="12.75">
      <c r="F891" s="172"/>
    </row>
    <row r="892" ht="12.75">
      <c r="F892" s="172"/>
    </row>
    <row r="893" ht="12.75">
      <c r="F893" s="172"/>
    </row>
    <row r="894" ht="12.75">
      <c r="F894" s="172"/>
    </row>
    <row r="895" ht="12.75">
      <c r="F895" s="172"/>
    </row>
    <row r="896" ht="12.75">
      <c r="F896" s="172"/>
    </row>
    <row r="897" ht="12.75">
      <c r="F897" s="172"/>
    </row>
    <row r="898" ht="12.75">
      <c r="F898" s="172"/>
    </row>
    <row r="899" ht="12.75">
      <c r="F899" s="172"/>
    </row>
    <row r="900" ht="12.75">
      <c r="F900" s="172"/>
    </row>
    <row r="901" ht="12.75">
      <c r="F901" s="172"/>
    </row>
    <row r="902" ht="12.75">
      <c r="F902" s="172"/>
    </row>
    <row r="903" ht="12.75">
      <c r="F903" s="172"/>
    </row>
    <row r="904" ht="12.75">
      <c r="F904" s="172"/>
    </row>
    <row r="905" ht="12.75">
      <c r="F905" s="172"/>
    </row>
    <row r="906" ht="12.75">
      <c r="F906" s="172"/>
    </row>
    <row r="907" ht="12.75">
      <c r="F907" s="172"/>
    </row>
    <row r="908" ht="12.75">
      <c r="F908" s="172"/>
    </row>
    <row r="909" ht="12.75">
      <c r="F909" s="172"/>
    </row>
    <row r="910" ht="12.75">
      <c r="F910" s="172"/>
    </row>
    <row r="911" ht="12.75">
      <c r="F911" s="172"/>
    </row>
    <row r="912" ht="12.75">
      <c r="F912" s="172"/>
    </row>
    <row r="913" ht="12.75">
      <c r="F913" s="172"/>
    </row>
    <row r="914" ht="12.75">
      <c r="F914" s="172"/>
    </row>
    <row r="915" ht="12.75">
      <c r="F915" s="172"/>
    </row>
    <row r="916" ht="12.75">
      <c r="F916" s="172"/>
    </row>
    <row r="917" ht="12.75">
      <c r="F917" s="172"/>
    </row>
    <row r="918" ht="12.75">
      <c r="F918" s="172"/>
    </row>
    <row r="919" ht="12.75">
      <c r="F919" s="172"/>
    </row>
    <row r="920" ht="12.75">
      <c r="F920" s="172"/>
    </row>
    <row r="921" ht="12.75">
      <c r="F921" s="172"/>
    </row>
    <row r="922" ht="12.75">
      <c r="F922" s="172"/>
    </row>
    <row r="923" ht="12.75">
      <c r="F923" s="172"/>
    </row>
    <row r="924" ht="12.75">
      <c r="F924" s="172"/>
    </row>
    <row r="925" ht="12.75">
      <c r="F925" s="172"/>
    </row>
    <row r="926" ht="12.75">
      <c r="F926" s="172"/>
    </row>
    <row r="927" ht="12.75">
      <c r="F927" s="172"/>
    </row>
    <row r="928" ht="12.75">
      <c r="F928" s="172"/>
    </row>
    <row r="929" ht="12.75">
      <c r="F929" s="172"/>
    </row>
    <row r="930" ht="12.75">
      <c r="F930" s="172"/>
    </row>
    <row r="931" ht="12.75">
      <c r="F931" s="172"/>
    </row>
    <row r="932" ht="12.75">
      <c r="F932" s="172"/>
    </row>
    <row r="933" ht="12.75">
      <c r="F933" s="172"/>
    </row>
    <row r="934" ht="12.75">
      <c r="F934" s="172"/>
    </row>
    <row r="935" ht="12.75">
      <c r="F935" s="172"/>
    </row>
    <row r="936" ht="12.75">
      <c r="F936" s="172"/>
    </row>
    <row r="937" ht="12.75">
      <c r="F937" s="172"/>
    </row>
    <row r="938" ht="12.75">
      <c r="F938" s="172"/>
    </row>
    <row r="939" ht="12.75">
      <c r="F939" s="172"/>
    </row>
    <row r="940" ht="12.75">
      <c r="F940" s="172"/>
    </row>
    <row r="941" ht="12.75">
      <c r="F941" s="172"/>
    </row>
    <row r="942" ht="12.75">
      <c r="F942" s="172"/>
    </row>
    <row r="943" ht="12.75">
      <c r="F943" s="172"/>
    </row>
    <row r="944" ht="12.75">
      <c r="F944" s="172"/>
    </row>
    <row r="945" ht="12.75">
      <c r="F945" s="172"/>
    </row>
    <row r="946" ht="12.75">
      <c r="F946" s="172"/>
    </row>
    <row r="947" ht="12.75">
      <c r="F947" s="172"/>
    </row>
    <row r="948" ht="12.75">
      <c r="F948" s="172"/>
    </row>
    <row r="949" ht="12.75">
      <c r="F949" s="172"/>
    </row>
    <row r="950" ht="12.75">
      <c r="F950" s="172"/>
    </row>
    <row r="951" ht="12.75">
      <c r="F951" s="172"/>
    </row>
    <row r="952" ht="12.75">
      <c r="F952" s="172"/>
    </row>
    <row r="953" ht="12.75">
      <c r="F953" s="172"/>
    </row>
    <row r="954" ht="12.75">
      <c r="F954" s="172"/>
    </row>
    <row r="955" ht="12.75">
      <c r="F955" s="172"/>
    </row>
    <row r="956" ht="12.75">
      <c r="F956" s="172"/>
    </row>
    <row r="957" ht="12.75">
      <c r="F957" s="172"/>
    </row>
    <row r="958" ht="12.75">
      <c r="F958" s="172"/>
    </row>
    <row r="959" ht="12.75">
      <c r="F959" s="172"/>
    </row>
    <row r="960" ht="12.75">
      <c r="F960" s="172"/>
    </row>
    <row r="961" ht="12.75">
      <c r="F961" s="172"/>
    </row>
    <row r="962" ht="12.75">
      <c r="F962" s="172"/>
    </row>
    <row r="963" ht="12.75">
      <c r="F963" s="172"/>
    </row>
    <row r="964" ht="12.75">
      <c r="F964" s="172"/>
    </row>
    <row r="965" ht="12.75">
      <c r="F965" s="172"/>
    </row>
    <row r="966" ht="12.75">
      <c r="F966" s="172"/>
    </row>
    <row r="967" ht="12.75">
      <c r="F967" s="172"/>
    </row>
    <row r="968" ht="12.75">
      <c r="F968" s="172"/>
    </row>
    <row r="969" ht="12.75">
      <c r="F969" s="172"/>
    </row>
    <row r="970" ht="12.75">
      <c r="F970" s="172"/>
    </row>
    <row r="971" ht="12.75">
      <c r="F971" s="172"/>
    </row>
    <row r="972" ht="12.75">
      <c r="F972" s="172"/>
    </row>
    <row r="973" ht="12.75">
      <c r="F973" s="172"/>
    </row>
    <row r="974" ht="12.75">
      <c r="F974" s="172"/>
    </row>
    <row r="975" ht="12.75">
      <c r="F975" s="172"/>
    </row>
    <row r="976" ht="12.75">
      <c r="F976" s="172"/>
    </row>
    <row r="977" ht="12.75">
      <c r="F977" s="172"/>
    </row>
    <row r="978" ht="12.75">
      <c r="F978" s="172"/>
    </row>
    <row r="979" ht="12.75">
      <c r="F979" s="172"/>
    </row>
    <row r="980" ht="12.75">
      <c r="F980" s="172"/>
    </row>
    <row r="981" ht="12.75">
      <c r="F981" s="172"/>
    </row>
    <row r="982" ht="12.75">
      <c r="F982" s="172"/>
    </row>
    <row r="983" ht="12.75">
      <c r="F983" s="172"/>
    </row>
    <row r="984" ht="12.75">
      <c r="F984" s="172"/>
    </row>
    <row r="985" ht="12.75">
      <c r="F985" s="172"/>
    </row>
    <row r="986" ht="12.75">
      <c r="F986" s="172"/>
    </row>
    <row r="987" ht="12.75">
      <c r="F987" s="172"/>
    </row>
    <row r="988" ht="12.75">
      <c r="F988" s="172"/>
    </row>
    <row r="989" ht="12.75">
      <c r="F989" s="172"/>
    </row>
    <row r="990" ht="12.75">
      <c r="F990" s="172"/>
    </row>
    <row r="991" ht="12.75">
      <c r="F991" s="172"/>
    </row>
    <row r="992" ht="12.75">
      <c r="F992" s="172"/>
    </row>
    <row r="993" ht="12.75">
      <c r="F993" s="172"/>
    </row>
    <row r="994" ht="12.75">
      <c r="F994" s="172"/>
    </row>
    <row r="995" ht="12.75">
      <c r="F995" s="172"/>
    </row>
    <row r="996" ht="12.75">
      <c r="F996" s="172"/>
    </row>
    <row r="997" ht="12.75">
      <c r="F997" s="172"/>
    </row>
    <row r="998" ht="12.75">
      <c r="F998" s="172"/>
    </row>
    <row r="999" ht="12.75">
      <c r="F999" s="172"/>
    </row>
    <row r="1000" ht="12.75">
      <c r="F1000" s="172"/>
    </row>
    <row r="1001" ht="12.75">
      <c r="F1001" s="172"/>
    </row>
    <row r="1002" ht="12.75">
      <c r="F1002" s="172"/>
    </row>
    <row r="1003" ht="12.75">
      <c r="F1003" s="172"/>
    </row>
    <row r="1004" ht="12.75">
      <c r="F1004" s="172"/>
    </row>
    <row r="1005" ht="12.75">
      <c r="F1005" s="172"/>
    </row>
    <row r="1006" ht="12.75">
      <c r="F1006" s="172"/>
    </row>
    <row r="1007" ht="12.75">
      <c r="F1007" s="172"/>
    </row>
    <row r="1008" ht="12.75">
      <c r="F1008" s="172"/>
    </row>
    <row r="1009" ht="12.75">
      <c r="F1009" s="172"/>
    </row>
    <row r="1010" ht="12.75">
      <c r="F1010" s="172"/>
    </row>
    <row r="1011" ht="12.75">
      <c r="F1011" s="172"/>
    </row>
    <row r="1012" ht="12.75">
      <c r="F1012" s="172"/>
    </row>
    <row r="1013" ht="12.75">
      <c r="F1013" s="172"/>
    </row>
    <row r="1014" ht="12.75">
      <c r="F1014" s="172"/>
    </row>
    <row r="1015" ht="12.75">
      <c r="F1015" s="172"/>
    </row>
    <row r="1016" ht="12.75">
      <c r="F1016" s="172"/>
    </row>
    <row r="1017" ht="12.75">
      <c r="F1017" s="172"/>
    </row>
    <row r="1018" ht="12.75">
      <c r="F1018" s="172"/>
    </row>
    <row r="1019" ht="12.75">
      <c r="F1019" s="172"/>
    </row>
    <row r="1020" ht="12.75">
      <c r="F1020" s="172"/>
    </row>
    <row r="1021" ht="12.75">
      <c r="F1021" s="172"/>
    </row>
    <row r="1022" ht="12.75">
      <c r="F1022" s="172"/>
    </row>
    <row r="1023" ht="12.75">
      <c r="F1023" s="172"/>
    </row>
    <row r="1024" ht="12.75">
      <c r="F1024" s="172"/>
    </row>
    <row r="1025" ht="12.75">
      <c r="F1025" s="172"/>
    </row>
    <row r="1026" ht="12.75">
      <c r="F1026" s="172"/>
    </row>
    <row r="1027" ht="12.75">
      <c r="F1027" s="172"/>
    </row>
    <row r="1028" ht="12.75">
      <c r="F1028" s="172"/>
    </row>
    <row r="1029" ht="12.75">
      <c r="F1029" s="172"/>
    </row>
    <row r="1030" ht="12.75">
      <c r="F1030" s="172"/>
    </row>
    <row r="1031" ht="12.75">
      <c r="F1031" s="172"/>
    </row>
    <row r="1032" ht="12.75">
      <c r="F1032" s="172"/>
    </row>
    <row r="1033" ht="12.75">
      <c r="F1033" s="172"/>
    </row>
    <row r="1034" ht="12.75">
      <c r="F1034" s="172"/>
    </row>
    <row r="1035" ht="12.75">
      <c r="F1035" s="172"/>
    </row>
    <row r="1036" ht="12.75">
      <c r="F1036" s="172"/>
    </row>
    <row r="1037" ht="12.75">
      <c r="F1037" s="172"/>
    </row>
    <row r="1038" ht="12.75">
      <c r="F1038" s="172"/>
    </row>
    <row r="1039" ht="12.75">
      <c r="F1039" s="172"/>
    </row>
    <row r="1040" ht="12.75">
      <c r="F1040" s="172"/>
    </row>
    <row r="1041" ht="12.75">
      <c r="F1041" s="172"/>
    </row>
    <row r="1042" ht="12.75">
      <c r="F1042" s="172"/>
    </row>
    <row r="1043" ht="12.75">
      <c r="F1043" s="172"/>
    </row>
    <row r="1044" ht="12.75">
      <c r="F1044" s="172"/>
    </row>
    <row r="1045" ht="12.75">
      <c r="F1045" s="172"/>
    </row>
    <row r="1046" ht="12.75">
      <c r="F1046" s="172"/>
    </row>
    <row r="1047" ht="12.75">
      <c r="F1047" s="172"/>
    </row>
    <row r="1048" ht="12.75">
      <c r="F1048" s="172"/>
    </row>
    <row r="1049" ht="12.75">
      <c r="F1049" s="172"/>
    </row>
    <row r="1050" ht="12.75">
      <c r="F1050" s="172"/>
    </row>
    <row r="1051" ht="12.75">
      <c r="F1051" s="172"/>
    </row>
    <row r="1052" ht="12.75">
      <c r="F1052" s="172"/>
    </row>
    <row r="1053" ht="12.75">
      <c r="F1053" s="172"/>
    </row>
    <row r="1054" ht="12.75">
      <c r="F1054" s="172"/>
    </row>
    <row r="1055" ht="12.75">
      <c r="F1055" s="172"/>
    </row>
    <row r="1056" ht="12.75">
      <c r="F1056" s="172"/>
    </row>
    <row r="1057" ht="12.75">
      <c r="F1057" s="172"/>
    </row>
    <row r="1058" ht="12.75">
      <c r="F1058" s="172"/>
    </row>
    <row r="1059" ht="12.75">
      <c r="F1059" s="172"/>
    </row>
    <row r="1060" ht="12.75">
      <c r="F1060" s="172"/>
    </row>
    <row r="1061" ht="12.75">
      <c r="F1061" s="172"/>
    </row>
    <row r="1062" ht="12.75">
      <c r="F1062" s="172"/>
    </row>
    <row r="1063" ht="12.75">
      <c r="F1063" s="172"/>
    </row>
    <row r="1064" ht="12.75">
      <c r="F1064" s="172"/>
    </row>
    <row r="1065" ht="12.75">
      <c r="F1065" s="172"/>
    </row>
    <row r="1066" ht="12.75">
      <c r="F1066" s="172"/>
    </row>
    <row r="1067" ht="12.75">
      <c r="F1067" s="172"/>
    </row>
    <row r="1068" ht="12.75">
      <c r="F1068" s="172"/>
    </row>
    <row r="1069" ht="12.75">
      <c r="F1069" s="172"/>
    </row>
    <row r="1070" ht="12.75">
      <c r="F1070" s="172"/>
    </row>
    <row r="1071" ht="12.75">
      <c r="F1071" s="172"/>
    </row>
    <row r="1072" ht="12.75">
      <c r="F1072" s="172"/>
    </row>
    <row r="1073" ht="12.75">
      <c r="F1073" s="172"/>
    </row>
    <row r="1074" ht="12.75">
      <c r="F1074" s="172"/>
    </row>
    <row r="1075" ht="12.75">
      <c r="F1075" s="172"/>
    </row>
    <row r="1076" ht="12.75">
      <c r="F1076" s="172"/>
    </row>
    <row r="1077" ht="12.75">
      <c r="F1077" s="172"/>
    </row>
    <row r="1078" ht="12.75">
      <c r="F1078" s="172"/>
    </row>
    <row r="1079" ht="12.75">
      <c r="F1079" s="172"/>
    </row>
    <row r="1080" ht="12.75">
      <c r="F1080" s="172"/>
    </row>
    <row r="1081" ht="12.75">
      <c r="F1081" s="172"/>
    </row>
    <row r="1082" ht="12.75">
      <c r="F1082" s="172"/>
    </row>
    <row r="1083" ht="12.75">
      <c r="F1083" s="172"/>
    </row>
    <row r="1084" ht="12.75">
      <c r="F1084" s="172"/>
    </row>
    <row r="1085" ht="12.75">
      <c r="F1085" s="172"/>
    </row>
    <row r="1086" ht="12.75">
      <c r="F1086" s="172"/>
    </row>
    <row r="1087" ht="12.75">
      <c r="F1087" s="172"/>
    </row>
    <row r="1088" ht="12.75">
      <c r="F1088" s="172"/>
    </row>
    <row r="1089" ht="12.75">
      <c r="F1089" s="172"/>
    </row>
    <row r="1090" ht="12.75">
      <c r="F1090" s="172"/>
    </row>
    <row r="1091" ht="12.75">
      <c r="F1091" s="172"/>
    </row>
    <row r="1092" ht="12.75">
      <c r="F1092" s="172"/>
    </row>
    <row r="1093" ht="12.75">
      <c r="F1093" s="172"/>
    </row>
    <row r="1094" ht="12.75">
      <c r="F1094" s="172"/>
    </row>
    <row r="1095" ht="12.75">
      <c r="F1095" s="172"/>
    </row>
    <row r="1096" ht="12.75">
      <c r="F1096" s="172"/>
    </row>
    <row r="1097" ht="12.75">
      <c r="F1097" s="172"/>
    </row>
    <row r="1098" ht="12.75">
      <c r="F1098" s="172"/>
    </row>
    <row r="1099" ht="12.75">
      <c r="F1099" s="172"/>
    </row>
    <row r="1100" ht="12.75">
      <c r="F1100" s="172"/>
    </row>
    <row r="1101" ht="12.75">
      <c r="F1101" s="172"/>
    </row>
    <row r="1102" ht="12.75">
      <c r="F1102" s="172"/>
    </row>
    <row r="1103" ht="12.75">
      <c r="F1103" s="172"/>
    </row>
    <row r="1104" ht="12.75">
      <c r="F1104" s="172"/>
    </row>
    <row r="1105" ht="12.75">
      <c r="F1105" s="172"/>
    </row>
    <row r="1106" ht="12.75">
      <c r="F1106" s="172"/>
    </row>
    <row r="1107" ht="12.75">
      <c r="F1107" s="172"/>
    </row>
    <row r="1108" ht="12.75">
      <c r="F1108" s="172"/>
    </row>
    <row r="1109" ht="12.75">
      <c r="F1109" s="172"/>
    </row>
    <row r="1110" ht="12.75">
      <c r="F1110" s="172"/>
    </row>
    <row r="1111" ht="12.75">
      <c r="F1111" s="172"/>
    </row>
    <row r="1112" ht="12.75">
      <c r="F1112" s="172"/>
    </row>
    <row r="1113" ht="12.75">
      <c r="F1113" s="172"/>
    </row>
    <row r="1114" ht="12.75">
      <c r="F1114" s="172"/>
    </row>
    <row r="1115" ht="12.75">
      <c r="F1115" s="172"/>
    </row>
    <row r="1116" ht="12.75">
      <c r="F1116" s="172"/>
    </row>
    <row r="1117" ht="12.75">
      <c r="F1117" s="172"/>
    </row>
    <row r="1118" ht="12.75">
      <c r="F1118" s="172"/>
    </row>
    <row r="1119" ht="12.75">
      <c r="F1119" s="172"/>
    </row>
    <row r="1120" ht="12.75">
      <c r="F1120" s="172"/>
    </row>
    <row r="1121" ht="12.75">
      <c r="F1121" s="172"/>
    </row>
    <row r="1122" ht="12.75">
      <c r="F1122" s="172"/>
    </row>
    <row r="1123" ht="12.75">
      <c r="F1123" s="172"/>
    </row>
    <row r="1124" ht="12.75">
      <c r="F1124" s="172"/>
    </row>
    <row r="1125" ht="12.75">
      <c r="F1125" s="172"/>
    </row>
    <row r="1126" ht="12.75">
      <c r="F1126" s="172"/>
    </row>
    <row r="1127" ht="12.75">
      <c r="F1127" s="172"/>
    </row>
    <row r="1128" ht="12.75">
      <c r="F1128" s="172"/>
    </row>
    <row r="1129" ht="12.75">
      <c r="F1129" s="172"/>
    </row>
    <row r="1130" ht="12.75">
      <c r="F1130" s="172"/>
    </row>
    <row r="1131" ht="12.75">
      <c r="F1131" s="172"/>
    </row>
    <row r="1132" ht="12.75">
      <c r="F1132" s="172"/>
    </row>
    <row r="1133" ht="12.75">
      <c r="F1133" s="172"/>
    </row>
    <row r="1134" ht="12.75">
      <c r="F1134" s="172"/>
    </row>
    <row r="1135" ht="12.75">
      <c r="F1135" s="172"/>
    </row>
    <row r="1136" ht="12.75">
      <c r="F1136" s="172"/>
    </row>
    <row r="1137" ht="12.75">
      <c r="F1137" s="172"/>
    </row>
    <row r="1138" ht="12.75">
      <c r="F1138" s="172"/>
    </row>
    <row r="1139" ht="12.75">
      <c r="F1139" s="172"/>
    </row>
    <row r="1140" ht="12.75">
      <c r="F1140" s="172"/>
    </row>
    <row r="1141" ht="12.75">
      <c r="F1141" s="172"/>
    </row>
    <row r="1142" ht="12.75">
      <c r="F1142" s="172"/>
    </row>
    <row r="1143" ht="12.75">
      <c r="F1143" s="172"/>
    </row>
    <row r="1144" ht="12.75">
      <c r="F1144" s="172"/>
    </row>
    <row r="1145" ht="12.75">
      <c r="F1145" s="172"/>
    </row>
    <row r="1146" ht="12.75">
      <c r="F1146" s="172"/>
    </row>
    <row r="1147" ht="12.75">
      <c r="F1147" s="172"/>
    </row>
    <row r="1148" ht="12.75">
      <c r="F1148" s="172"/>
    </row>
    <row r="1149" ht="12.75">
      <c r="F1149" s="172"/>
    </row>
    <row r="1150" ht="12.75">
      <c r="F1150" s="172"/>
    </row>
    <row r="1151" ht="12.75">
      <c r="F1151" s="172"/>
    </row>
    <row r="1152" ht="12.75">
      <c r="F1152" s="172"/>
    </row>
    <row r="1153" ht="12.75">
      <c r="F1153" s="172"/>
    </row>
    <row r="1154" ht="12.75">
      <c r="F1154" s="172"/>
    </row>
    <row r="1155" ht="12.75">
      <c r="F1155" s="172"/>
    </row>
    <row r="1156" ht="12.75">
      <c r="F1156" s="172"/>
    </row>
    <row r="1157" ht="12.75">
      <c r="F1157" s="172"/>
    </row>
    <row r="1158" ht="12.75">
      <c r="F1158" s="172"/>
    </row>
    <row r="1159" ht="12.75">
      <c r="F1159" s="172"/>
    </row>
    <row r="1160" ht="12.75">
      <c r="F1160" s="172"/>
    </row>
    <row r="1161" ht="12.75">
      <c r="F1161" s="172"/>
    </row>
    <row r="1162" ht="12.75">
      <c r="F1162" s="172"/>
    </row>
    <row r="1163" ht="12.75">
      <c r="F1163" s="172"/>
    </row>
    <row r="1164" ht="12.75">
      <c r="F1164" s="172"/>
    </row>
    <row r="1165" ht="12.75">
      <c r="F1165" s="172"/>
    </row>
    <row r="1166" ht="12.75">
      <c r="F1166" s="172"/>
    </row>
    <row r="1167" ht="12.75">
      <c r="F1167" s="172"/>
    </row>
    <row r="1168" ht="12.75">
      <c r="F1168" s="172"/>
    </row>
    <row r="1169" ht="12.75">
      <c r="F1169" s="172"/>
    </row>
    <row r="1170" ht="12.75">
      <c r="F1170" s="172"/>
    </row>
    <row r="1171" ht="12.75">
      <c r="F1171" s="172"/>
    </row>
    <row r="1172" ht="12.75">
      <c r="F1172" s="172"/>
    </row>
    <row r="1173" ht="12.75">
      <c r="F1173" s="172"/>
    </row>
    <row r="1174" ht="12.75">
      <c r="F1174" s="172"/>
    </row>
    <row r="1175" ht="12.75">
      <c r="F1175" s="172"/>
    </row>
    <row r="1176" ht="12.75">
      <c r="F1176" s="172"/>
    </row>
    <row r="1177" ht="12.75">
      <c r="F1177" s="172"/>
    </row>
    <row r="1178" ht="12.75">
      <c r="F1178" s="172"/>
    </row>
    <row r="1179" ht="12.75">
      <c r="F1179" s="172"/>
    </row>
    <row r="1180" ht="12.75">
      <c r="F1180" s="172"/>
    </row>
    <row r="1181" ht="12.75">
      <c r="F1181" s="172"/>
    </row>
    <row r="1182" ht="12.75">
      <c r="F1182" s="172"/>
    </row>
    <row r="1183" ht="12.75">
      <c r="F1183" s="172"/>
    </row>
    <row r="1184" ht="12.75">
      <c r="F1184" s="172"/>
    </row>
    <row r="1185" ht="12.75">
      <c r="F1185" s="172"/>
    </row>
    <row r="1186" ht="12.75">
      <c r="F1186" s="172"/>
    </row>
    <row r="1187" ht="12.75">
      <c r="F1187" s="172"/>
    </row>
    <row r="1188" ht="12.75">
      <c r="F1188" s="172"/>
    </row>
    <row r="1189" ht="12.75">
      <c r="F1189" s="172"/>
    </row>
    <row r="1190" ht="12.75">
      <c r="F1190" s="172"/>
    </row>
    <row r="1191" ht="12.75">
      <c r="F1191" s="172"/>
    </row>
    <row r="1192" ht="12.75">
      <c r="F1192" s="172"/>
    </row>
    <row r="1193" ht="12.75">
      <c r="F1193" s="172"/>
    </row>
    <row r="1194" ht="12.75">
      <c r="F1194" s="172"/>
    </row>
    <row r="1195" ht="12.75">
      <c r="F1195" s="172"/>
    </row>
    <row r="1196" ht="12.75">
      <c r="F1196" s="172"/>
    </row>
    <row r="1197" ht="12.75">
      <c r="F1197" s="172"/>
    </row>
    <row r="1198" ht="12.75">
      <c r="F1198" s="172"/>
    </row>
    <row r="1199" ht="12.75">
      <c r="F1199" s="172"/>
    </row>
    <row r="1200" ht="12.75">
      <c r="F1200" s="172"/>
    </row>
    <row r="1201" ht="12.75">
      <c r="F1201" s="172"/>
    </row>
    <row r="1202" ht="12.75">
      <c r="F1202" s="172"/>
    </row>
    <row r="1203" ht="12.75">
      <c r="F1203" s="172"/>
    </row>
    <row r="1204" ht="12.75">
      <c r="F1204" s="172"/>
    </row>
    <row r="1205" ht="12.75">
      <c r="F1205" s="172"/>
    </row>
    <row r="1206" ht="12.75">
      <c r="F1206" s="172"/>
    </row>
    <row r="1207" ht="12.75">
      <c r="F1207" s="172"/>
    </row>
    <row r="1208" ht="12.75">
      <c r="F1208" s="172"/>
    </row>
    <row r="1209" ht="12.75">
      <c r="F1209" s="172"/>
    </row>
    <row r="1210" ht="12.75">
      <c r="F1210" s="172"/>
    </row>
    <row r="1211" ht="12.75">
      <c r="F1211" s="172"/>
    </row>
    <row r="1212" ht="12.75">
      <c r="F1212" s="172"/>
    </row>
    <row r="1213" ht="12.75">
      <c r="F1213" s="172"/>
    </row>
    <row r="1214" ht="12.75">
      <c r="F1214" s="172"/>
    </row>
    <row r="1215" ht="12.75">
      <c r="F1215" s="172"/>
    </row>
    <row r="1216" ht="12.75">
      <c r="F1216" s="172"/>
    </row>
    <row r="1217" ht="12.75">
      <c r="F1217" s="172"/>
    </row>
    <row r="1218" ht="12.75">
      <c r="F1218" s="172"/>
    </row>
    <row r="1219" ht="12.75">
      <c r="F1219" s="172"/>
    </row>
    <row r="1220" ht="12.75">
      <c r="F1220" s="172"/>
    </row>
    <row r="1221" ht="12.75">
      <c r="F1221" s="172"/>
    </row>
    <row r="1222" ht="12.75">
      <c r="F1222" s="172"/>
    </row>
    <row r="1223" ht="12.75">
      <c r="F1223" s="172"/>
    </row>
    <row r="1224" ht="12.75">
      <c r="F1224" s="172"/>
    </row>
    <row r="1225" ht="12.75">
      <c r="F1225" s="172"/>
    </row>
    <row r="1226" ht="12.75">
      <c r="F1226" s="172"/>
    </row>
    <row r="1227" ht="12.75">
      <c r="F1227" s="172"/>
    </row>
    <row r="1228" ht="12.75">
      <c r="F1228" s="172"/>
    </row>
    <row r="1229" ht="12.75">
      <c r="F1229" s="172"/>
    </row>
    <row r="1230" ht="12.75">
      <c r="F1230" s="172"/>
    </row>
    <row r="1231" ht="12.75">
      <c r="F1231" s="172"/>
    </row>
    <row r="1232" ht="12.75">
      <c r="F1232" s="172"/>
    </row>
    <row r="1233" ht="12.75">
      <c r="F1233" s="172"/>
    </row>
    <row r="1234" ht="12.75">
      <c r="F1234" s="172"/>
    </row>
    <row r="1235" ht="12.75">
      <c r="F1235" s="172"/>
    </row>
    <row r="1236" ht="12.75">
      <c r="F1236" s="172"/>
    </row>
    <row r="1237" ht="12.75">
      <c r="F1237" s="172"/>
    </row>
    <row r="1238" ht="12.75">
      <c r="F1238" s="172"/>
    </row>
    <row r="1239" ht="12.75">
      <c r="F1239" s="172"/>
    </row>
    <row r="1240" ht="12.75">
      <c r="F1240" s="172"/>
    </row>
    <row r="1241" ht="12.75">
      <c r="F1241" s="172"/>
    </row>
    <row r="1242" ht="12.75">
      <c r="F1242" s="172"/>
    </row>
    <row r="1243" ht="12.75">
      <c r="F1243" s="172"/>
    </row>
    <row r="1244" ht="12.75">
      <c r="F1244" s="172"/>
    </row>
    <row r="1245" ht="12.75">
      <c r="F1245" s="172"/>
    </row>
    <row r="1246" ht="12.75">
      <c r="F1246" s="172"/>
    </row>
    <row r="1247" ht="12.75">
      <c r="F1247" s="172"/>
    </row>
    <row r="1248" ht="12.75">
      <c r="F1248" s="172"/>
    </row>
    <row r="1249" ht="12.75">
      <c r="F1249" s="172"/>
    </row>
    <row r="1250" ht="12.75">
      <c r="F1250" s="172"/>
    </row>
    <row r="1251" ht="12.75">
      <c r="F1251" s="172"/>
    </row>
    <row r="1252" ht="12.75">
      <c r="F1252" s="172"/>
    </row>
    <row r="1253" ht="12.75">
      <c r="F1253" s="172"/>
    </row>
    <row r="1254" ht="12.75">
      <c r="F1254" s="172"/>
    </row>
    <row r="1255" ht="12.75">
      <c r="F1255" s="172"/>
    </row>
    <row r="1256" ht="12.75">
      <c r="F1256" s="172"/>
    </row>
    <row r="1257" ht="12.75">
      <c r="F1257" s="172"/>
    </row>
    <row r="1258" ht="12.75">
      <c r="F1258" s="172"/>
    </row>
    <row r="1259" ht="12.75">
      <c r="F1259" s="172"/>
    </row>
    <row r="1260" ht="12.75">
      <c r="F1260" s="172"/>
    </row>
    <row r="1261" ht="12.75">
      <c r="F1261" s="172"/>
    </row>
    <row r="1262" ht="12.75">
      <c r="F1262" s="172"/>
    </row>
    <row r="1263" ht="12.75">
      <c r="F1263" s="172"/>
    </row>
    <row r="1264" ht="12.75">
      <c r="F1264" s="172"/>
    </row>
    <row r="1265" ht="12.75">
      <c r="F1265" s="172"/>
    </row>
    <row r="1266" ht="12.75">
      <c r="F1266" s="172"/>
    </row>
    <row r="1267" ht="12.75">
      <c r="F1267" s="172"/>
    </row>
    <row r="1268" ht="12.75">
      <c r="F1268" s="172"/>
    </row>
    <row r="1269" ht="12.75">
      <c r="F1269" s="172"/>
    </row>
    <row r="1270" ht="12.75">
      <c r="F1270" s="172"/>
    </row>
    <row r="1271" ht="12.75">
      <c r="F1271" s="172"/>
    </row>
    <row r="1272" ht="12.75">
      <c r="F1272" s="172"/>
    </row>
    <row r="1273" ht="12.75">
      <c r="F1273" s="172"/>
    </row>
    <row r="1274" ht="12.75">
      <c r="F1274" s="172"/>
    </row>
    <row r="1275" ht="12.75">
      <c r="F1275" s="172"/>
    </row>
    <row r="1276" ht="12.75">
      <c r="F1276" s="172"/>
    </row>
    <row r="1277" ht="12.75">
      <c r="F1277" s="172"/>
    </row>
    <row r="1278" ht="12.75">
      <c r="F1278" s="172"/>
    </row>
    <row r="1279" ht="12.75">
      <c r="F1279" s="172"/>
    </row>
    <row r="1280" ht="12.75">
      <c r="F1280" s="172"/>
    </row>
    <row r="1281" ht="12.75">
      <c r="F1281" s="172"/>
    </row>
    <row r="1282" ht="12.75">
      <c r="F1282" s="172"/>
    </row>
    <row r="1283" ht="12.75">
      <c r="F1283" s="172"/>
    </row>
    <row r="1284" ht="12.75">
      <c r="F1284" s="172"/>
    </row>
    <row r="1285" ht="12.75">
      <c r="F1285" s="172"/>
    </row>
    <row r="1286" ht="12.75">
      <c r="F1286" s="172"/>
    </row>
    <row r="1287" ht="12.75">
      <c r="F1287" s="172"/>
    </row>
    <row r="1288" ht="12.75">
      <c r="F1288" s="172"/>
    </row>
    <row r="1289" ht="12.75">
      <c r="F1289" s="172"/>
    </row>
    <row r="1290" ht="12.75">
      <c r="F1290" s="172"/>
    </row>
    <row r="1291" ht="12.75">
      <c r="F1291" s="172"/>
    </row>
    <row r="1292" ht="12.75">
      <c r="F1292" s="172"/>
    </row>
    <row r="1293" ht="12.75">
      <c r="F1293" s="172"/>
    </row>
    <row r="1294" ht="12.75">
      <c r="F1294" s="172"/>
    </row>
    <row r="1295" ht="12.75">
      <c r="F1295" s="172"/>
    </row>
    <row r="1296" ht="12.75">
      <c r="F1296" s="172"/>
    </row>
    <row r="1297" ht="12.75">
      <c r="F1297" s="172"/>
    </row>
    <row r="1298" ht="12.75">
      <c r="F1298" s="172"/>
    </row>
    <row r="1299" ht="12.75">
      <c r="F1299" s="172"/>
    </row>
    <row r="1300" ht="12.75">
      <c r="F1300" s="172"/>
    </row>
    <row r="1301" ht="12.75">
      <c r="F1301" s="172"/>
    </row>
    <row r="1302" ht="12.75">
      <c r="F1302" s="172"/>
    </row>
    <row r="1303" ht="12.75">
      <c r="F1303" s="172"/>
    </row>
    <row r="1304" ht="12.75">
      <c r="F1304" s="172"/>
    </row>
    <row r="1305" ht="12.75">
      <c r="F1305" s="172"/>
    </row>
    <row r="1306" ht="12.75">
      <c r="F1306" s="172"/>
    </row>
    <row r="1307" ht="12.75">
      <c r="F1307" s="172"/>
    </row>
    <row r="1308" ht="12.75">
      <c r="F1308" s="172"/>
    </row>
    <row r="1309" ht="12.75">
      <c r="F1309" s="172"/>
    </row>
    <row r="1310" ht="12.75">
      <c r="F1310" s="172"/>
    </row>
    <row r="1311" ht="12.75">
      <c r="F1311" s="172"/>
    </row>
    <row r="1312" ht="12.75">
      <c r="F1312" s="172"/>
    </row>
    <row r="1313" ht="12.75">
      <c r="F1313" s="172"/>
    </row>
    <row r="1314" ht="12.75">
      <c r="F1314" s="172"/>
    </row>
    <row r="1315" ht="12.75">
      <c r="F1315" s="172"/>
    </row>
    <row r="1316" ht="12.75">
      <c r="F1316" s="172"/>
    </row>
    <row r="1317" ht="12.75">
      <c r="F1317" s="172"/>
    </row>
    <row r="1318" ht="12.75">
      <c r="F1318" s="172"/>
    </row>
    <row r="1319" ht="12.75">
      <c r="F1319" s="172"/>
    </row>
    <row r="1320" ht="12.75">
      <c r="F1320" s="172"/>
    </row>
    <row r="1321" ht="12.75">
      <c r="F1321" s="172"/>
    </row>
    <row r="1322" ht="12.75">
      <c r="F1322" s="172"/>
    </row>
    <row r="1323" ht="12.75">
      <c r="F1323" s="172"/>
    </row>
    <row r="1324" ht="12.75">
      <c r="F1324" s="172"/>
    </row>
    <row r="1325" ht="12.75">
      <c r="F1325" s="172"/>
    </row>
    <row r="1326" ht="12.75">
      <c r="F1326" s="172"/>
    </row>
    <row r="1327" ht="12.75">
      <c r="F1327" s="172"/>
    </row>
    <row r="1328" ht="12.75">
      <c r="F1328" s="172"/>
    </row>
    <row r="1329" ht="12.75">
      <c r="F1329" s="172"/>
    </row>
    <row r="1330" ht="12.75">
      <c r="F1330" s="172"/>
    </row>
    <row r="1331" ht="12.75">
      <c r="F1331" s="172"/>
    </row>
    <row r="1332" ht="12.75">
      <c r="F1332" s="172"/>
    </row>
    <row r="1333" ht="12.75">
      <c r="F1333" s="172"/>
    </row>
    <row r="1334" ht="12.75">
      <c r="F1334" s="172"/>
    </row>
    <row r="1335" ht="12.75">
      <c r="F1335" s="172"/>
    </row>
    <row r="1336" ht="12.75">
      <c r="F1336" s="172"/>
    </row>
    <row r="1337" ht="12.75">
      <c r="F1337" s="172"/>
    </row>
    <row r="1338" ht="12.75">
      <c r="F1338" s="172"/>
    </row>
    <row r="1339" ht="12.75">
      <c r="F1339" s="172"/>
    </row>
    <row r="1340" ht="12.75">
      <c r="F1340" s="172"/>
    </row>
    <row r="1341" ht="12.75">
      <c r="F1341" s="172"/>
    </row>
    <row r="1342" ht="12.75">
      <c r="F1342" s="172"/>
    </row>
    <row r="1343" ht="12.75">
      <c r="F1343" s="172"/>
    </row>
    <row r="1344" ht="12.75">
      <c r="F1344" s="172"/>
    </row>
    <row r="1345" ht="12.75">
      <c r="F1345" s="172"/>
    </row>
    <row r="1346" ht="12.75">
      <c r="F1346" s="172"/>
    </row>
    <row r="1347" ht="12.75">
      <c r="F1347" s="172"/>
    </row>
    <row r="1348" ht="12.75">
      <c r="F1348" s="172"/>
    </row>
    <row r="1349" ht="12.75">
      <c r="F1349" s="172"/>
    </row>
    <row r="1350" ht="12.75">
      <c r="F1350" s="172"/>
    </row>
    <row r="1351" ht="12.75">
      <c r="F1351" s="172"/>
    </row>
    <row r="1352" ht="12.75">
      <c r="F1352" s="172"/>
    </row>
    <row r="1353" ht="12.75">
      <c r="F1353" s="172"/>
    </row>
    <row r="1354" ht="12.75">
      <c r="F1354" s="172"/>
    </row>
    <row r="1355" ht="12.75">
      <c r="F1355" s="172"/>
    </row>
    <row r="1356" ht="12.75">
      <c r="F1356" s="172"/>
    </row>
    <row r="1357" ht="12.75">
      <c r="F1357" s="172"/>
    </row>
    <row r="1358" ht="12.75">
      <c r="F1358" s="172"/>
    </row>
    <row r="1359" ht="12.75">
      <c r="F1359" s="172"/>
    </row>
    <row r="1360" ht="12.75">
      <c r="F1360" s="172"/>
    </row>
    <row r="1361" ht="12.75">
      <c r="F1361" s="172"/>
    </row>
    <row r="1362" ht="12.75">
      <c r="F1362" s="172"/>
    </row>
    <row r="1363" ht="12.75">
      <c r="F1363" s="172"/>
    </row>
    <row r="1364" ht="12.75">
      <c r="F1364" s="172"/>
    </row>
    <row r="1365" ht="12.75">
      <c r="F1365" s="172"/>
    </row>
    <row r="1366" ht="12.75">
      <c r="F1366" s="172"/>
    </row>
    <row r="1367" ht="12.75">
      <c r="F1367" s="172"/>
    </row>
    <row r="1368" ht="12.75">
      <c r="F1368" s="172"/>
    </row>
    <row r="1369" ht="12.75">
      <c r="F1369" s="172"/>
    </row>
    <row r="1370" ht="12.75">
      <c r="F1370" s="172"/>
    </row>
    <row r="1371" ht="12.75">
      <c r="F1371" s="172"/>
    </row>
    <row r="1372" ht="12.75">
      <c r="F1372" s="172"/>
    </row>
    <row r="1373" ht="12.75">
      <c r="F1373" s="172"/>
    </row>
    <row r="1374" ht="12.75">
      <c r="F1374" s="172"/>
    </row>
    <row r="1375" ht="12.75">
      <c r="F1375" s="172"/>
    </row>
    <row r="1376" ht="12.75">
      <c r="F1376" s="172"/>
    </row>
    <row r="1377" ht="12.75">
      <c r="F1377" s="172"/>
    </row>
    <row r="1378" ht="12.75">
      <c r="F1378" s="172"/>
    </row>
    <row r="1379" ht="12.75">
      <c r="F1379" s="172"/>
    </row>
    <row r="1380" ht="12.75">
      <c r="F1380" s="172"/>
    </row>
    <row r="1381" ht="12.75">
      <c r="F1381" s="172"/>
    </row>
    <row r="1382" ht="12.75">
      <c r="F1382" s="172"/>
    </row>
    <row r="1383" ht="12.75">
      <c r="F1383" s="172"/>
    </row>
    <row r="1384" ht="12.75">
      <c r="F1384" s="172"/>
    </row>
    <row r="1385" ht="12.75">
      <c r="F1385" s="172"/>
    </row>
    <row r="1386" ht="12.75">
      <c r="F1386" s="172"/>
    </row>
    <row r="1387" ht="12.75">
      <c r="F1387" s="172"/>
    </row>
    <row r="1388" ht="12.75">
      <c r="F1388" s="172"/>
    </row>
    <row r="1389" ht="12.75">
      <c r="F1389" s="172"/>
    </row>
    <row r="1390" ht="12.75">
      <c r="F1390" s="172"/>
    </row>
    <row r="1391" ht="12.75">
      <c r="F1391" s="172"/>
    </row>
    <row r="1392" ht="12.75">
      <c r="F1392" s="172"/>
    </row>
    <row r="1393" ht="12.75">
      <c r="F1393" s="172"/>
    </row>
    <row r="1394" ht="12.75">
      <c r="F1394" s="172"/>
    </row>
    <row r="1395" ht="12.75">
      <c r="F1395" s="172"/>
    </row>
    <row r="1396" ht="12.75">
      <c r="F1396" s="172"/>
    </row>
    <row r="1397" ht="12.75">
      <c r="F1397" s="172"/>
    </row>
    <row r="1398" ht="12.75">
      <c r="F1398" s="172"/>
    </row>
    <row r="1399" ht="12.75">
      <c r="F1399" s="172"/>
    </row>
    <row r="1400" ht="12.75">
      <c r="F1400" s="172"/>
    </row>
    <row r="1401" ht="12.75">
      <c r="F1401" s="172"/>
    </row>
    <row r="1402" ht="12.75">
      <c r="F1402" s="172"/>
    </row>
    <row r="1403" ht="12.75">
      <c r="F1403" s="172"/>
    </row>
    <row r="1404" ht="12.75">
      <c r="F1404" s="172"/>
    </row>
    <row r="1405" ht="12.75">
      <c r="F1405" s="172"/>
    </row>
    <row r="1406" ht="12.75">
      <c r="F1406" s="172"/>
    </row>
    <row r="1407" ht="12.75">
      <c r="F1407" s="172"/>
    </row>
    <row r="1408" ht="12.75">
      <c r="F1408" s="172"/>
    </row>
    <row r="1409" ht="12.75">
      <c r="F1409" s="172"/>
    </row>
    <row r="1410" ht="12.75">
      <c r="F1410" s="172"/>
    </row>
    <row r="1411" ht="12.75">
      <c r="F1411" s="172"/>
    </row>
    <row r="1412" ht="12.75">
      <c r="F1412" s="172"/>
    </row>
    <row r="1413" ht="12.75">
      <c r="F1413" s="172"/>
    </row>
    <row r="1414" ht="12.75">
      <c r="F1414" s="172"/>
    </row>
    <row r="1415" ht="12.75">
      <c r="F1415" s="172"/>
    </row>
    <row r="1416" ht="12.75">
      <c r="F1416" s="172"/>
    </row>
    <row r="1417" ht="12.75">
      <c r="F1417" s="172"/>
    </row>
    <row r="1418" ht="12.75">
      <c r="F1418" s="172"/>
    </row>
    <row r="1419" ht="12.75">
      <c r="F1419" s="172"/>
    </row>
    <row r="1420" ht="12.75">
      <c r="F1420" s="172"/>
    </row>
    <row r="1421" ht="12.75">
      <c r="F1421" s="172"/>
    </row>
    <row r="1422" ht="12.75">
      <c r="F1422" s="172"/>
    </row>
    <row r="1423" ht="12.75">
      <c r="F1423" s="172"/>
    </row>
    <row r="1424" ht="12.75">
      <c r="F1424" s="172"/>
    </row>
    <row r="1425" ht="12.75">
      <c r="F1425" s="172"/>
    </row>
    <row r="1426" ht="12.75">
      <c r="F1426" s="172"/>
    </row>
    <row r="1427" ht="12.75">
      <c r="F1427" s="172"/>
    </row>
    <row r="1428" ht="12.75">
      <c r="F1428" s="172"/>
    </row>
    <row r="1429" ht="12.75">
      <c r="F1429" s="172"/>
    </row>
    <row r="1430" ht="12.75">
      <c r="F1430" s="172"/>
    </row>
    <row r="1431" ht="12.75">
      <c r="F1431" s="172"/>
    </row>
    <row r="1432" ht="12.75">
      <c r="F1432" s="172"/>
    </row>
    <row r="1433" ht="12.75">
      <c r="F1433" s="172"/>
    </row>
    <row r="1434" ht="12.75">
      <c r="F1434" s="172"/>
    </row>
    <row r="1435" ht="12.75">
      <c r="F1435" s="172"/>
    </row>
    <row r="1436" ht="12.75">
      <c r="F1436" s="172"/>
    </row>
    <row r="1437" ht="12.75">
      <c r="F1437" s="172"/>
    </row>
    <row r="1438" ht="12.75">
      <c r="F1438" s="172"/>
    </row>
    <row r="1439" ht="12.75">
      <c r="F1439" s="172"/>
    </row>
    <row r="1440" ht="12.75">
      <c r="F1440" s="172"/>
    </row>
    <row r="1441" ht="12.75">
      <c r="F1441" s="172"/>
    </row>
    <row r="1442" ht="12.75">
      <c r="F1442" s="172"/>
    </row>
    <row r="1443" ht="12.75">
      <c r="F1443" s="172"/>
    </row>
    <row r="1444" ht="12.75">
      <c r="F1444" s="172"/>
    </row>
    <row r="1445" ht="12.75">
      <c r="F1445" s="172"/>
    </row>
    <row r="1446" ht="12.75">
      <c r="F1446" s="172"/>
    </row>
    <row r="1447" ht="12.75">
      <c r="F1447" s="172"/>
    </row>
    <row r="1448" ht="12.75">
      <c r="F1448" s="172"/>
    </row>
    <row r="1449" ht="12.75">
      <c r="F1449" s="172"/>
    </row>
    <row r="1450" ht="12.75">
      <c r="F1450" s="172"/>
    </row>
    <row r="1451" ht="12.75">
      <c r="F1451" s="172"/>
    </row>
    <row r="1452" ht="12.75">
      <c r="F1452" s="172"/>
    </row>
    <row r="1453" ht="12.75">
      <c r="F1453" s="172"/>
    </row>
    <row r="1454" ht="12.75">
      <c r="F1454" s="172"/>
    </row>
    <row r="1455" ht="12.75">
      <c r="F1455" s="172"/>
    </row>
    <row r="1456" ht="12.75">
      <c r="F1456" s="172"/>
    </row>
    <row r="1457" ht="12.75">
      <c r="F1457" s="172"/>
    </row>
    <row r="1458" ht="12.75">
      <c r="F1458" s="172"/>
    </row>
    <row r="1459" ht="12.75">
      <c r="F1459" s="172"/>
    </row>
    <row r="1460" ht="12.75">
      <c r="F1460" s="172"/>
    </row>
    <row r="1461" ht="12.75">
      <c r="F1461" s="172"/>
    </row>
    <row r="1462" ht="12.75">
      <c r="F1462" s="172"/>
    </row>
    <row r="1463" ht="12.75">
      <c r="F1463" s="172"/>
    </row>
    <row r="1464" ht="12.75">
      <c r="F1464" s="172"/>
    </row>
    <row r="1465" ht="12.75">
      <c r="F1465" s="172"/>
    </row>
    <row r="1466" ht="12.75">
      <c r="F1466" s="172"/>
    </row>
    <row r="1467" ht="12.75">
      <c r="F1467" s="172"/>
    </row>
    <row r="1468" ht="12.75">
      <c r="F1468" s="172"/>
    </row>
    <row r="1469" ht="12.75">
      <c r="F1469" s="172"/>
    </row>
    <row r="1470" ht="12.75">
      <c r="F1470" s="172"/>
    </row>
    <row r="1471" ht="12.75">
      <c r="F1471" s="172"/>
    </row>
    <row r="1472" ht="12.75">
      <c r="F1472" s="172"/>
    </row>
    <row r="1473" ht="12.75">
      <c r="F1473" s="172"/>
    </row>
    <row r="1474" ht="12.75">
      <c r="F1474" s="172"/>
    </row>
    <row r="1475" ht="12.75">
      <c r="F1475" s="172"/>
    </row>
    <row r="1476" ht="12.75">
      <c r="F1476" s="172"/>
    </row>
    <row r="1477" ht="12.75">
      <c r="F1477" s="172"/>
    </row>
    <row r="1478" ht="12.75">
      <c r="F1478" s="172"/>
    </row>
    <row r="1479" ht="12.75">
      <c r="F1479" s="172"/>
    </row>
    <row r="1480" ht="12.75">
      <c r="F1480" s="172"/>
    </row>
    <row r="1481" ht="12.75">
      <c r="F1481" s="172"/>
    </row>
    <row r="1482" ht="12.75">
      <c r="F1482" s="172"/>
    </row>
    <row r="1483" ht="12.75">
      <c r="F1483" s="172"/>
    </row>
    <row r="1484" ht="12.75">
      <c r="F1484" s="172"/>
    </row>
    <row r="1485" ht="12.75">
      <c r="F1485" s="172"/>
    </row>
    <row r="1486" ht="12.75">
      <c r="F1486" s="172"/>
    </row>
    <row r="1487" ht="12.75">
      <c r="F1487" s="172"/>
    </row>
    <row r="1488" ht="12.75">
      <c r="F1488" s="172"/>
    </row>
    <row r="1489" ht="12.75">
      <c r="F1489" s="172"/>
    </row>
    <row r="1490" ht="12.75">
      <c r="F1490" s="172"/>
    </row>
    <row r="1491" ht="12.75">
      <c r="F1491" s="172"/>
    </row>
    <row r="1492" ht="12.75">
      <c r="F1492" s="172"/>
    </row>
    <row r="1493" ht="12.75">
      <c r="F1493" s="172"/>
    </row>
    <row r="1494" ht="12.75">
      <c r="F1494" s="172"/>
    </row>
    <row r="1495" ht="12.75">
      <c r="F1495" s="172"/>
    </row>
    <row r="1496" ht="12.75">
      <c r="F1496" s="172"/>
    </row>
    <row r="1497" ht="12.75">
      <c r="F1497" s="172"/>
    </row>
    <row r="1498" ht="12.75">
      <c r="F1498" s="172"/>
    </row>
    <row r="1499" ht="12.75">
      <c r="F1499" s="172"/>
    </row>
    <row r="1500" ht="12.75">
      <c r="F1500" s="172"/>
    </row>
    <row r="1501" ht="12.75">
      <c r="F1501" s="172"/>
    </row>
    <row r="1502" ht="12.75">
      <c r="F1502" s="172"/>
    </row>
    <row r="1503" ht="12.75">
      <c r="F1503" s="172"/>
    </row>
    <row r="1504" ht="12.75">
      <c r="F1504" s="172"/>
    </row>
    <row r="1505" ht="12.75">
      <c r="F1505" s="172"/>
    </row>
    <row r="1506" ht="12.75">
      <c r="F1506" s="172"/>
    </row>
    <row r="1507" ht="12.75">
      <c r="F1507" s="172"/>
    </row>
    <row r="1508" ht="12.75">
      <c r="F1508" s="172"/>
    </row>
    <row r="1509" ht="12.75">
      <c r="F1509" s="172"/>
    </row>
    <row r="1510" ht="12.75">
      <c r="F1510" s="172"/>
    </row>
    <row r="1511" ht="12.75">
      <c r="F1511" s="172"/>
    </row>
    <row r="1512" ht="12.75">
      <c r="F1512" s="172"/>
    </row>
    <row r="1513" ht="12.75">
      <c r="F1513" s="172"/>
    </row>
    <row r="1514" ht="12.75">
      <c r="F1514" s="172"/>
    </row>
    <row r="1515" ht="12.75">
      <c r="F1515" s="172"/>
    </row>
    <row r="1516" ht="12.75">
      <c r="F1516" s="172"/>
    </row>
    <row r="1517" ht="12.75">
      <c r="F1517" s="172"/>
    </row>
    <row r="1518" ht="12.75">
      <c r="F1518" s="172"/>
    </row>
    <row r="1519" ht="12.75">
      <c r="F1519" s="172"/>
    </row>
    <row r="1520" ht="12.75">
      <c r="F1520" s="172"/>
    </row>
    <row r="1521" ht="12.75">
      <c r="F1521" s="172"/>
    </row>
    <row r="1522" ht="12.75">
      <c r="F1522" s="172"/>
    </row>
    <row r="1523" ht="12.75">
      <c r="F1523" s="172"/>
    </row>
    <row r="1524" ht="12.75">
      <c r="F1524" s="172"/>
    </row>
    <row r="1525" ht="12.75">
      <c r="F1525" s="172"/>
    </row>
    <row r="1526" ht="12.75">
      <c r="F1526" s="172"/>
    </row>
    <row r="1527" ht="12.75">
      <c r="F1527" s="172"/>
    </row>
    <row r="1528" ht="12.75">
      <c r="F1528" s="172"/>
    </row>
    <row r="1529" ht="12.75">
      <c r="F1529" s="172"/>
    </row>
    <row r="1530" ht="12.75">
      <c r="F1530" s="172"/>
    </row>
    <row r="1531" ht="12.75">
      <c r="F1531" s="172"/>
    </row>
    <row r="1532" ht="12.75">
      <c r="F1532" s="172"/>
    </row>
    <row r="1533" ht="12.75">
      <c r="F1533" s="172"/>
    </row>
    <row r="1534" ht="12.75">
      <c r="F1534" s="172"/>
    </row>
    <row r="1535" ht="12.75">
      <c r="F1535" s="172"/>
    </row>
    <row r="1536" ht="12.75">
      <c r="F1536" s="172"/>
    </row>
    <row r="1537" ht="12.75">
      <c r="F1537" s="172"/>
    </row>
    <row r="1538" ht="12.75">
      <c r="F1538" s="172"/>
    </row>
    <row r="1539" ht="12.75">
      <c r="F1539" s="172"/>
    </row>
    <row r="1540" ht="12.75">
      <c r="F1540" s="172"/>
    </row>
    <row r="1541" ht="12.75">
      <c r="F1541" s="172"/>
    </row>
    <row r="1542" ht="12.75">
      <c r="F1542" s="172"/>
    </row>
    <row r="1543" ht="12.75">
      <c r="F1543" s="172"/>
    </row>
    <row r="1544" ht="12.75">
      <c r="F1544" s="172"/>
    </row>
    <row r="1545" ht="12.75">
      <c r="F1545" s="172"/>
    </row>
    <row r="1546" ht="12.75">
      <c r="F1546" s="172"/>
    </row>
    <row r="1547" ht="12.75">
      <c r="F1547" s="172"/>
    </row>
    <row r="1548" ht="12.75">
      <c r="F1548" s="172"/>
    </row>
    <row r="1549" ht="12.75">
      <c r="F1549" s="172"/>
    </row>
    <row r="1550" ht="12.75">
      <c r="F1550" s="172"/>
    </row>
    <row r="1551" ht="12.75">
      <c r="F1551" s="172"/>
    </row>
    <row r="1552" ht="12.75">
      <c r="F1552" s="172"/>
    </row>
    <row r="1553" ht="12.75">
      <c r="F1553" s="172"/>
    </row>
    <row r="1554" ht="12.75">
      <c r="F1554" s="172"/>
    </row>
    <row r="1555" ht="12.75">
      <c r="F1555" s="172"/>
    </row>
    <row r="1556" ht="12.75">
      <c r="F1556" s="172"/>
    </row>
    <row r="1557" ht="12.75">
      <c r="F1557" s="172"/>
    </row>
    <row r="1558" ht="12.75">
      <c r="F1558" s="172"/>
    </row>
    <row r="1559" ht="12.75">
      <c r="F1559" s="172"/>
    </row>
    <row r="1560" ht="12.75">
      <c r="F1560" s="172"/>
    </row>
    <row r="1561" ht="12.75">
      <c r="F1561" s="172"/>
    </row>
    <row r="1562" ht="12.75">
      <c r="F1562" s="172"/>
    </row>
    <row r="1563" ht="12.75">
      <c r="F1563" s="172"/>
    </row>
    <row r="1564" ht="12.75">
      <c r="F1564" s="172"/>
    </row>
    <row r="1565" ht="12.75">
      <c r="F1565" s="172"/>
    </row>
    <row r="1566" ht="12.75">
      <c r="F1566" s="172"/>
    </row>
    <row r="1567" ht="12.75">
      <c r="F1567" s="172"/>
    </row>
    <row r="1568" ht="12.75">
      <c r="F1568" s="172"/>
    </row>
    <row r="1569" ht="12.75">
      <c r="F1569" s="172"/>
    </row>
    <row r="1570" ht="12.75">
      <c r="F1570" s="172"/>
    </row>
    <row r="1571" ht="12.75">
      <c r="F1571" s="172"/>
    </row>
    <row r="1572" ht="12.75">
      <c r="F1572" s="172"/>
    </row>
    <row r="1573" ht="12.75">
      <c r="F1573" s="172"/>
    </row>
    <row r="1574" ht="12.75">
      <c r="F1574" s="172"/>
    </row>
    <row r="1575" ht="12.75">
      <c r="F1575" s="172"/>
    </row>
    <row r="1576" ht="12.75">
      <c r="F1576" s="172"/>
    </row>
    <row r="1577" ht="12.75">
      <c r="F1577" s="172"/>
    </row>
    <row r="1578" ht="12.75">
      <c r="F1578" s="172"/>
    </row>
    <row r="1579" ht="12.75">
      <c r="F1579" s="172"/>
    </row>
    <row r="1580" ht="12.75">
      <c r="F1580" s="172"/>
    </row>
    <row r="1581" ht="12.75">
      <c r="F1581" s="172"/>
    </row>
    <row r="1582" ht="12.75">
      <c r="F1582" s="172"/>
    </row>
    <row r="1583" ht="12.75">
      <c r="F1583" s="172"/>
    </row>
    <row r="1584" ht="12.75">
      <c r="F1584" s="172"/>
    </row>
    <row r="1585" ht="12.75">
      <c r="F1585" s="172"/>
    </row>
    <row r="1586" ht="12.75">
      <c r="F1586" s="172"/>
    </row>
    <row r="1587" ht="12.75">
      <c r="F1587" s="172"/>
    </row>
    <row r="1588" ht="12.75">
      <c r="F1588" s="172"/>
    </row>
    <row r="1589" ht="12.75">
      <c r="F1589" s="172"/>
    </row>
    <row r="1590" ht="12.75">
      <c r="F1590" s="172"/>
    </row>
    <row r="1591" ht="12.75">
      <c r="F1591" s="172"/>
    </row>
    <row r="1592" ht="12.75">
      <c r="F1592" s="172"/>
    </row>
    <row r="1593" ht="12.75">
      <c r="F1593" s="172"/>
    </row>
    <row r="1594" ht="12.75">
      <c r="F1594" s="172"/>
    </row>
    <row r="1595" ht="12.75">
      <c r="F1595" s="172"/>
    </row>
    <row r="1596" ht="12.75">
      <c r="F1596" s="172"/>
    </row>
    <row r="1597" ht="12.75">
      <c r="F1597" s="172"/>
    </row>
    <row r="1598" ht="12.75">
      <c r="F1598" s="172"/>
    </row>
    <row r="1599" ht="12.75">
      <c r="F1599" s="172"/>
    </row>
    <row r="1600" ht="12.75">
      <c r="F1600" s="172"/>
    </row>
    <row r="1601" ht="12.75">
      <c r="F1601" s="172"/>
    </row>
    <row r="1602" ht="12.75">
      <c r="F1602" s="172"/>
    </row>
    <row r="1603" ht="12.75">
      <c r="F1603" s="172"/>
    </row>
    <row r="1604" ht="12.75">
      <c r="F1604" s="172"/>
    </row>
    <row r="1605" ht="12.75">
      <c r="F1605" s="172"/>
    </row>
    <row r="1606" ht="12.75">
      <c r="F1606" s="172"/>
    </row>
    <row r="1607" ht="12.75">
      <c r="F1607" s="172"/>
    </row>
    <row r="1608" ht="12.75">
      <c r="F1608" s="172"/>
    </row>
    <row r="1609" ht="12.75">
      <c r="F1609" s="172"/>
    </row>
    <row r="1610" ht="12.75">
      <c r="F1610" s="172"/>
    </row>
    <row r="1611" ht="12.75">
      <c r="F1611" s="172"/>
    </row>
    <row r="1612" ht="12.75">
      <c r="F1612" s="172"/>
    </row>
    <row r="1613" ht="12.75">
      <c r="F1613" s="172"/>
    </row>
    <row r="1614" ht="12.75">
      <c r="F1614" s="172"/>
    </row>
    <row r="1615" ht="12.75">
      <c r="F1615" s="172"/>
    </row>
    <row r="1616" ht="12.75">
      <c r="F1616" s="172"/>
    </row>
    <row r="1617" ht="12.75">
      <c r="F1617" s="172"/>
    </row>
    <row r="1618" ht="12.75">
      <c r="F1618" s="172"/>
    </row>
    <row r="1619" ht="12.75">
      <c r="F1619" s="172"/>
    </row>
    <row r="1620" ht="12.75">
      <c r="F1620" s="172"/>
    </row>
    <row r="1621" ht="12.75">
      <c r="F1621" s="172"/>
    </row>
    <row r="1622" ht="12.75">
      <c r="F1622" s="172"/>
    </row>
    <row r="1623" ht="12.75">
      <c r="F1623" s="172"/>
    </row>
    <row r="1624" ht="12.75">
      <c r="F1624" s="172"/>
    </row>
    <row r="1625" ht="12.75">
      <c r="F1625" s="172"/>
    </row>
    <row r="1626" ht="12.75">
      <c r="F1626" s="172"/>
    </row>
    <row r="1627" ht="12.75">
      <c r="F1627" s="172"/>
    </row>
    <row r="1628" ht="12.75">
      <c r="F1628" s="172"/>
    </row>
    <row r="1629" ht="12.75">
      <c r="F1629" s="172"/>
    </row>
    <row r="1630" ht="12.75">
      <c r="F1630" s="172"/>
    </row>
    <row r="1631" ht="12.75">
      <c r="F1631" s="172"/>
    </row>
    <row r="1632" ht="12.75">
      <c r="F1632" s="172"/>
    </row>
    <row r="1633" ht="12.75">
      <c r="F1633" s="172"/>
    </row>
    <row r="1634" ht="12.75">
      <c r="F1634" s="172"/>
    </row>
    <row r="1635" ht="12.75">
      <c r="F1635" s="172"/>
    </row>
    <row r="1636" ht="12.75">
      <c r="F1636" s="172"/>
    </row>
    <row r="1637" ht="12.75">
      <c r="F1637" s="172"/>
    </row>
    <row r="1638" ht="12.75">
      <c r="F1638" s="172"/>
    </row>
    <row r="1639" ht="12.75">
      <c r="F1639" s="172"/>
    </row>
    <row r="1640" ht="12.75">
      <c r="F1640" s="172"/>
    </row>
    <row r="1641" ht="12.75">
      <c r="F1641" s="172"/>
    </row>
    <row r="1642" ht="12.75">
      <c r="F1642" s="172"/>
    </row>
    <row r="1643" ht="12.75">
      <c r="F1643" s="172"/>
    </row>
    <row r="1644" ht="12.75">
      <c r="F1644" s="172"/>
    </row>
    <row r="1645" ht="12.75">
      <c r="F1645" s="172"/>
    </row>
    <row r="1646" ht="12.75">
      <c r="F1646" s="172"/>
    </row>
    <row r="1647" ht="12.75">
      <c r="F1647" s="172"/>
    </row>
    <row r="1648" ht="12.75">
      <c r="F1648" s="172"/>
    </row>
    <row r="1649" ht="12.75">
      <c r="F1649" s="172"/>
    </row>
    <row r="1650" ht="12.75">
      <c r="F1650" s="172"/>
    </row>
    <row r="1651" ht="12.75">
      <c r="F1651" s="172"/>
    </row>
    <row r="1652" ht="12.75">
      <c r="F1652" s="172"/>
    </row>
    <row r="1653" ht="12.75">
      <c r="F1653" s="172"/>
    </row>
    <row r="1654" ht="12.75">
      <c r="F1654" s="172"/>
    </row>
    <row r="1655" ht="12.75">
      <c r="F1655" s="172"/>
    </row>
    <row r="1656" ht="12.75">
      <c r="F1656" s="172"/>
    </row>
    <row r="1657" ht="12.75">
      <c r="F1657" s="172"/>
    </row>
    <row r="1658" ht="12.75">
      <c r="F1658" s="172"/>
    </row>
    <row r="1659" ht="12.75">
      <c r="F1659" s="172"/>
    </row>
    <row r="1660" ht="12.75">
      <c r="F1660" s="172"/>
    </row>
    <row r="1661" ht="12.75">
      <c r="F1661" s="172"/>
    </row>
    <row r="1662" ht="12.75">
      <c r="F1662" s="172"/>
    </row>
    <row r="1663" ht="12.75">
      <c r="F1663" s="172"/>
    </row>
    <row r="1664" ht="12.75">
      <c r="F1664" s="172"/>
    </row>
    <row r="1665" ht="12.75">
      <c r="F1665" s="172"/>
    </row>
    <row r="1666" ht="12.75">
      <c r="F1666" s="172"/>
    </row>
    <row r="1667" ht="12.75">
      <c r="F1667" s="172"/>
    </row>
    <row r="1668" ht="12.75">
      <c r="F1668" s="172"/>
    </row>
    <row r="1669" ht="12.75">
      <c r="F1669" s="172"/>
    </row>
    <row r="1670" ht="12.75">
      <c r="F1670" s="172"/>
    </row>
    <row r="1671" ht="12.75">
      <c r="F1671" s="172"/>
    </row>
    <row r="1672" ht="12.75">
      <c r="F1672" s="172"/>
    </row>
    <row r="1673" ht="12.75">
      <c r="F1673" s="172"/>
    </row>
    <row r="1674" ht="12.75">
      <c r="F1674" s="172"/>
    </row>
    <row r="1675" ht="12.75">
      <c r="F1675" s="172"/>
    </row>
    <row r="1676" ht="12.75">
      <c r="F1676" s="172"/>
    </row>
    <row r="1677" ht="12.75">
      <c r="F1677" s="172"/>
    </row>
    <row r="1678" ht="12.75">
      <c r="F1678" s="172"/>
    </row>
    <row r="1679" ht="12.75">
      <c r="F1679" s="172"/>
    </row>
    <row r="1680" ht="12.75">
      <c r="F1680" s="172"/>
    </row>
    <row r="1681" ht="12.75">
      <c r="F1681" s="172"/>
    </row>
    <row r="1682" ht="12.75">
      <c r="F1682" s="172"/>
    </row>
    <row r="1683" ht="12.75">
      <c r="F1683" s="172"/>
    </row>
    <row r="1684" ht="12.75">
      <c r="F1684" s="172"/>
    </row>
    <row r="1685" ht="12.75">
      <c r="F1685" s="172"/>
    </row>
    <row r="1686" ht="12.75">
      <c r="F1686" s="172"/>
    </row>
    <row r="1687" ht="12.75">
      <c r="F1687" s="172"/>
    </row>
    <row r="1688" ht="12.75">
      <c r="F1688" s="172"/>
    </row>
    <row r="1689" ht="12.75">
      <c r="F1689" s="172"/>
    </row>
    <row r="1690" ht="12.75">
      <c r="F1690" s="172"/>
    </row>
    <row r="1691" ht="12.75">
      <c r="F1691" s="172"/>
    </row>
    <row r="1692" ht="12.75">
      <c r="F1692" s="172"/>
    </row>
    <row r="1693" ht="12.75">
      <c r="F1693" s="172"/>
    </row>
    <row r="1694" ht="12.75">
      <c r="F1694" s="172"/>
    </row>
    <row r="1695" ht="12.75">
      <c r="F1695" s="172"/>
    </row>
    <row r="1696" ht="12.75">
      <c r="F1696" s="172"/>
    </row>
    <row r="1697" ht="12.75">
      <c r="F1697" s="172"/>
    </row>
    <row r="1698" ht="12.75">
      <c r="F1698" s="172"/>
    </row>
    <row r="1699" ht="12.75">
      <c r="F1699" s="172"/>
    </row>
    <row r="1700" ht="12.75">
      <c r="F1700" s="172"/>
    </row>
    <row r="1701" ht="12.75">
      <c r="F1701" s="172"/>
    </row>
    <row r="1702" ht="12.75">
      <c r="F1702" s="172"/>
    </row>
    <row r="1703" ht="12.75">
      <c r="F1703" s="172"/>
    </row>
    <row r="1704" ht="12.75">
      <c r="F1704" s="172"/>
    </row>
    <row r="1705" ht="12.75">
      <c r="F1705" s="172"/>
    </row>
    <row r="1706" ht="12.75">
      <c r="F1706" s="172"/>
    </row>
    <row r="1707" ht="12.75">
      <c r="F1707" s="172"/>
    </row>
    <row r="1708" ht="12.75">
      <c r="F1708" s="172"/>
    </row>
    <row r="1709" ht="12.75">
      <c r="F1709" s="172"/>
    </row>
    <row r="1710" ht="12.75">
      <c r="F1710" s="172"/>
    </row>
    <row r="1711" ht="12.75">
      <c r="F1711" s="172"/>
    </row>
    <row r="1712" ht="12.75">
      <c r="F1712" s="172"/>
    </row>
    <row r="1713" ht="12.75">
      <c r="F1713" s="172"/>
    </row>
    <row r="1714" ht="12.75">
      <c r="F1714" s="172"/>
    </row>
    <row r="1715" ht="12.75">
      <c r="F1715" s="172"/>
    </row>
    <row r="1716" ht="12.75">
      <c r="F1716" s="172"/>
    </row>
    <row r="1717" ht="12.75">
      <c r="F1717" s="172"/>
    </row>
    <row r="1718" ht="12.75">
      <c r="F1718" s="172"/>
    </row>
    <row r="1719" ht="12.75">
      <c r="F1719" s="172"/>
    </row>
    <row r="1720" ht="12.75">
      <c r="F1720" s="172"/>
    </row>
    <row r="1721" ht="12.75">
      <c r="F1721" s="172"/>
    </row>
    <row r="1722" ht="12.75">
      <c r="F1722" s="172"/>
    </row>
    <row r="1723" ht="12.75">
      <c r="F1723" s="172"/>
    </row>
    <row r="1724" ht="12.75">
      <c r="F1724" s="172"/>
    </row>
    <row r="1725" ht="12.75">
      <c r="F1725" s="172"/>
    </row>
    <row r="1726" ht="12.75">
      <c r="F1726" s="172"/>
    </row>
    <row r="1727" ht="12.75">
      <c r="F1727" s="172"/>
    </row>
    <row r="1728" ht="12.75">
      <c r="F1728" s="172"/>
    </row>
    <row r="1729" ht="12.75">
      <c r="F1729" s="172"/>
    </row>
    <row r="1730" ht="12.75">
      <c r="F1730" s="172"/>
    </row>
    <row r="1731" ht="12.75">
      <c r="F1731" s="172"/>
    </row>
    <row r="1732" ht="12.75">
      <c r="F1732" s="172"/>
    </row>
    <row r="1733" ht="12.75">
      <c r="F1733" s="172"/>
    </row>
    <row r="1734" ht="12.75">
      <c r="F1734" s="172"/>
    </row>
    <row r="1735" ht="12.75">
      <c r="F1735" s="172"/>
    </row>
    <row r="1736" ht="12.75">
      <c r="F1736" s="172"/>
    </row>
    <row r="1737" ht="12.75">
      <c r="F1737" s="172"/>
    </row>
    <row r="1738" ht="12.75">
      <c r="F1738" s="172"/>
    </row>
    <row r="1739" ht="12.75">
      <c r="F1739" s="172"/>
    </row>
    <row r="1740" ht="12.75">
      <c r="F1740" s="172"/>
    </row>
    <row r="1741" ht="12.75">
      <c r="F1741" s="172"/>
    </row>
    <row r="1742" ht="12.75">
      <c r="F1742" s="172"/>
    </row>
    <row r="1743" ht="12.75">
      <c r="F1743" s="172"/>
    </row>
    <row r="1744" ht="12.75">
      <c r="F1744" s="172"/>
    </row>
    <row r="1745" ht="12.75">
      <c r="F1745" s="172"/>
    </row>
    <row r="1746" ht="12.75">
      <c r="F1746" s="172"/>
    </row>
    <row r="1747" ht="12.75">
      <c r="F1747" s="172"/>
    </row>
    <row r="1748" ht="12.75">
      <c r="F1748" s="172"/>
    </row>
    <row r="1749" ht="12.75">
      <c r="F1749" s="172"/>
    </row>
    <row r="1750" ht="12.75">
      <c r="F1750" s="172"/>
    </row>
    <row r="1751" ht="12.75">
      <c r="F1751" s="172"/>
    </row>
    <row r="1752" ht="12.75">
      <c r="F1752" s="172"/>
    </row>
    <row r="1753" ht="12.75">
      <c r="F1753" s="172"/>
    </row>
    <row r="1754" ht="12.75">
      <c r="F1754" s="172"/>
    </row>
    <row r="1755" ht="12.75">
      <c r="F1755" s="172"/>
    </row>
    <row r="1756" ht="12.75">
      <c r="F1756" s="172"/>
    </row>
    <row r="1757" ht="12.75">
      <c r="F1757" s="172"/>
    </row>
    <row r="1758" ht="12.75">
      <c r="F1758" s="172"/>
    </row>
    <row r="1759" ht="12.75">
      <c r="F1759" s="172"/>
    </row>
    <row r="1760" ht="12.75">
      <c r="F1760" s="172"/>
    </row>
    <row r="1761" ht="12.75">
      <c r="F1761" s="172"/>
    </row>
    <row r="1762" ht="12.75">
      <c r="F1762" s="172"/>
    </row>
    <row r="1763" ht="12.75">
      <c r="F1763" s="172"/>
    </row>
    <row r="1764" ht="12.75">
      <c r="F1764" s="172"/>
    </row>
    <row r="1765" ht="12.75">
      <c r="F1765" s="172"/>
    </row>
    <row r="1766" ht="12.75">
      <c r="F1766" s="172"/>
    </row>
    <row r="1767" ht="12.75">
      <c r="F1767" s="172"/>
    </row>
    <row r="1768" ht="12.75">
      <c r="F1768" s="172"/>
    </row>
    <row r="1769" ht="12.75">
      <c r="F1769" s="172"/>
    </row>
    <row r="1770" ht="12.75">
      <c r="F1770" s="172"/>
    </row>
    <row r="1771" ht="12.75">
      <c r="F1771" s="172"/>
    </row>
    <row r="1772" ht="12.75">
      <c r="F1772" s="172"/>
    </row>
    <row r="1773" ht="12.75">
      <c r="F1773" s="172"/>
    </row>
    <row r="1774" ht="12.75">
      <c r="F1774" s="172"/>
    </row>
    <row r="1775" ht="12.75">
      <c r="F1775" s="172"/>
    </row>
    <row r="1776" ht="12.75">
      <c r="F1776" s="172"/>
    </row>
    <row r="1777" ht="12.75">
      <c r="F1777" s="172"/>
    </row>
    <row r="1778" ht="12.75">
      <c r="F1778" s="172"/>
    </row>
    <row r="1779" ht="12.75">
      <c r="F1779" s="172"/>
    </row>
    <row r="1780" ht="12.75">
      <c r="F1780" s="172"/>
    </row>
    <row r="1781" ht="12.75">
      <c r="F1781" s="172"/>
    </row>
    <row r="1782" ht="12.75">
      <c r="F1782" s="172"/>
    </row>
    <row r="1783" ht="12.75">
      <c r="F1783" s="172"/>
    </row>
    <row r="1784" ht="12.75">
      <c r="F1784" s="172"/>
    </row>
    <row r="1785" ht="12.75">
      <c r="F1785" s="172"/>
    </row>
    <row r="1786" ht="12.75">
      <c r="F1786" s="172"/>
    </row>
    <row r="1787" ht="12.75">
      <c r="F1787" s="172"/>
    </row>
    <row r="1788" ht="12.75">
      <c r="F1788" s="172"/>
    </row>
    <row r="1789" ht="12.75">
      <c r="F1789" s="172"/>
    </row>
    <row r="1790" ht="12.75">
      <c r="F1790" s="172"/>
    </row>
    <row r="1791" ht="12.75">
      <c r="F1791" s="172"/>
    </row>
    <row r="1792" ht="12.75">
      <c r="F1792" s="172"/>
    </row>
    <row r="1793" ht="12.75">
      <c r="F1793" s="172"/>
    </row>
    <row r="1794" ht="12.75">
      <c r="F1794" s="172"/>
    </row>
    <row r="1795" ht="12.75">
      <c r="F1795" s="172"/>
    </row>
    <row r="1796" ht="12.75">
      <c r="F1796" s="172"/>
    </row>
    <row r="1797" ht="12.75">
      <c r="F1797" s="172"/>
    </row>
    <row r="1798" ht="12.75">
      <c r="F1798" s="172"/>
    </row>
    <row r="1799" ht="12.75">
      <c r="F1799" s="172"/>
    </row>
    <row r="1800" ht="12.75">
      <c r="F1800" s="172"/>
    </row>
    <row r="1801" ht="12.75">
      <c r="F1801" s="172"/>
    </row>
    <row r="1802" ht="12.75">
      <c r="F1802" s="172"/>
    </row>
    <row r="1803" ht="12.75">
      <c r="F1803" s="172"/>
    </row>
    <row r="1804" ht="12.75">
      <c r="F1804" s="172"/>
    </row>
    <row r="1805" ht="12.75">
      <c r="F1805" s="172"/>
    </row>
    <row r="1806" ht="12.75">
      <c r="F1806" s="172"/>
    </row>
    <row r="1807" ht="12.75">
      <c r="F1807" s="172"/>
    </row>
    <row r="1808" ht="12.75">
      <c r="F1808" s="172"/>
    </row>
    <row r="1809" ht="12.75">
      <c r="F1809" s="172"/>
    </row>
    <row r="1810" ht="12.75">
      <c r="F1810" s="172"/>
    </row>
    <row r="1811" ht="12.75">
      <c r="F1811" s="172"/>
    </row>
    <row r="1812" ht="12.75">
      <c r="F1812" s="172"/>
    </row>
    <row r="1813" ht="12.75">
      <c r="F1813" s="172"/>
    </row>
    <row r="1814" ht="12.75">
      <c r="F1814" s="172"/>
    </row>
    <row r="1815" ht="12.75">
      <c r="F1815" s="172"/>
    </row>
    <row r="1816" ht="12.75">
      <c r="F1816" s="172"/>
    </row>
    <row r="1817" ht="12.75">
      <c r="F1817" s="172"/>
    </row>
    <row r="1818" ht="12.75">
      <c r="F1818" s="172"/>
    </row>
    <row r="1819" ht="12.75">
      <c r="F1819" s="172"/>
    </row>
    <row r="1820" ht="12.75">
      <c r="F1820" s="172"/>
    </row>
    <row r="1821" ht="12.75">
      <c r="F1821" s="172"/>
    </row>
    <row r="1822" ht="12.75">
      <c r="F1822" s="172"/>
    </row>
    <row r="1823" ht="12.75">
      <c r="F1823" s="172"/>
    </row>
    <row r="1824" ht="12.75">
      <c r="F1824" s="172"/>
    </row>
    <row r="1825" ht="12.75">
      <c r="F1825" s="172"/>
    </row>
    <row r="1826" ht="12.75">
      <c r="F1826" s="172"/>
    </row>
    <row r="1827" ht="12.75">
      <c r="F1827" s="172"/>
    </row>
    <row r="1828" ht="12.75">
      <c r="F1828" s="172"/>
    </row>
    <row r="1829" ht="12.75">
      <c r="F1829" s="172"/>
    </row>
    <row r="1830" ht="12.75">
      <c r="F1830" s="172"/>
    </row>
    <row r="1831" ht="12.75">
      <c r="F1831" s="172"/>
    </row>
    <row r="1832" ht="12.75">
      <c r="F1832" s="172"/>
    </row>
    <row r="1833" ht="12.75">
      <c r="F1833" s="172"/>
    </row>
    <row r="1834" ht="12.75">
      <c r="F1834" s="172"/>
    </row>
    <row r="1835" ht="12.75">
      <c r="F1835" s="172"/>
    </row>
    <row r="1836" ht="12.75">
      <c r="F1836" s="172"/>
    </row>
    <row r="1837" ht="12.75">
      <c r="F1837" s="172"/>
    </row>
    <row r="1838" ht="12.75">
      <c r="F1838" s="172"/>
    </row>
    <row r="1839" ht="12.75">
      <c r="F1839" s="172"/>
    </row>
    <row r="1840" ht="12.75">
      <c r="F1840" s="172"/>
    </row>
    <row r="1841" ht="12.75">
      <c r="F1841" s="172"/>
    </row>
    <row r="1842" ht="12.75">
      <c r="F1842" s="172"/>
    </row>
    <row r="1843" ht="12.75">
      <c r="F1843" s="172"/>
    </row>
    <row r="1844" ht="12.75">
      <c r="F1844" s="172"/>
    </row>
    <row r="1845" ht="12.75">
      <c r="F1845" s="172"/>
    </row>
    <row r="1846" ht="12.75">
      <c r="F1846" s="172"/>
    </row>
    <row r="1847" ht="12.75">
      <c r="F1847" s="172"/>
    </row>
    <row r="1848" ht="12.75">
      <c r="F1848" s="172"/>
    </row>
    <row r="1849" ht="12.75">
      <c r="F1849" s="172"/>
    </row>
    <row r="1850" ht="12.75">
      <c r="F1850" s="172"/>
    </row>
    <row r="1851" ht="12.75">
      <c r="F1851" s="172"/>
    </row>
    <row r="1852" ht="12.75">
      <c r="F1852" s="172"/>
    </row>
    <row r="1853" ht="12.75">
      <c r="F1853" s="172"/>
    </row>
    <row r="1854" ht="12.75">
      <c r="F1854" s="172"/>
    </row>
    <row r="1855" ht="12.75">
      <c r="F1855" s="172"/>
    </row>
    <row r="1856" ht="12.75">
      <c r="F1856" s="172"/>
    </row>
    <row r="1857" ht="12.75">
      <c r="F1857" s="172"/>
    </row>
    <row r="1858" ht="12.75">
      <c r="F1858" s="172"/>
    </row>
    <row r="1859" ht="12.75">
      <c r="F1859" s="172"/>
    </row>
    <row r="1860" ht="12.75">
      <c r="F1860" s="172"/>
    </row>
    <row r="1861" ht="12.75">
      <c r="F1861" s="172"/>
    </row>
    <row r="1862" ht="12.75">
      <c r="F1862" s="172"/>
    </row>
    <row r="1863" ht="12.75">
      <c r="F1863" s="172"/>
    </row>
    <row r="1864" ht="12.75">
      <c r="F1864" s="172"/>
    </row>
    <row r="1865" ht="12.75">
      <c r="F1865" s="172"/>
    </row>
    <row r="1866" ht="12.75">
      <c r="F1866" s="172"/>
    </row>
    <row r="1867" ht="12.75">
      <c r="F1867" s="172"/>
    </row>
    <row r="1868" ht="12.75">
      <c r="F1868" s="172"/>
    </row>
    <row r="1869" ht="12.75">
      <c r="F1869" s="172"/>
    </row>
    <row r="1870" ht="12.75">
      <c r="F1870" s="172"/>
    </row>
    <row r="1871" ht="12.75">
      <c r="F1871" s="172"/>
    </row>
    <row r="1872" ht="12.75">
      <c r="F1872" s="172"/>
    </row>
    <row r="1873" ht="12.75">
      <c r="F1873" s="172"/>
    </row>
    <row r="1874" ht="12.75">
      <c r="F1874" s="172"/>
    </row>
    <row r="1875" ht="12.75">
      <c r="F1875" s="172"/>
    </row>
    <row r="1876" ht="12.75">
      <c r="F1876" s="172"/>
    </row>
    <row r="1877" ht="12.75">
      <c r="F1877" s="172"/>
    </row>
    <row r="1878" ht="12.75">
      <c r="F1878" s="172"/>
    </row>
    <row r="1879" ht="12.75">
      <c r="F1879" s="172"/>
    </row>
    <row r="1880" ht="12.75">
      <c r="F1880" s="172"/>
    </row>
    <row r="1881" ht="12.75">
      <c r="F1881" s="172"/>
    </row>
    <row r="1882" ht="12.75">
      <c r="F1882" s="172"/>
    </row>
    <row r="1883" ht="12.75">
      <c r="F1883" s="172"/>
    </row>
    <row r="1884" ht="12.75">
      <c r="F1884" s="172"/>
    </row>
    <row r="1885" ht="12.75">
      <c r="F1885" s="172"/>
    </row>
    <row r="1886" ht="12.75">
      <c r="F1886" s="172"/>
    </row>
    <row r="1887" ht="12.75">
      <c r="F1887" s="172"/>
    </row>
    <row r="1888" ht="12.75">
      <c r="F1888" s="172"/>
    </row>
    <row r="1889" ht="12.75">
      <c r="F1889" s="172"/>
    </row>
    <row r="1890" ht="12.75">
      <c r="F1890" s="172"/>
    </row>
    <row r="1891" ht="12.75">
      <c r="F1891" s="172"/>
    </row>
    <row r="1892" ht="12.75">
      <c r="F1892" s="172"/>
    </row>
    <row r="1893" ht="12.75">
      <c r="F1893" s="172"/>
    </row>
    <row r="1894" ht="12.75">
      <c r="F1894" s="172"/>
    </row>
    <row r="1895" ht="12.75">
      <c r="F1895" s="172"/>
    </row>
    <row r="1896" ht="12.75">
      <c r="F1896" s="172"/>
    </row>
    <row r="1897" ht="12.75">
      <c r="F1897" s="172"/>
    </row>
    <row r="1898" ht="12.75">
      <c r="F1898" s="172"/>
    </row>
    <row r="1899" ht="12.75">
      <c r="F1899" s="172"/>
    </row>
    <row r="1900" ht="12.75">
      <c r="F1900" s="172"/>
    </row>
    <row r="1901" ht="12.75">
      <c r="F1901" s="172"/>
    </row>
    <row r="1902" ht="12.75">
      <c r="F1902" s="172"/>
    </row>
    <row r="1903" ht="12.75">
      <c r="F1903" s="172"/>
    </row>
    <row r="1904" ht="12.75">
      <c r="F1904" s="172"/>
    </row>
    <row r="1905" ht="12.75">
      <c r="F1905" s="172"/>
    </row>
    <row r="1906" ht="12.75">
      <c r="F1906" s="172"/>
    </row>
    <row r="1907" ht="12.75">
      <c r="F1907" s="172"/>
    </row>
    <row r="1908" ht="12.75">
      <c r="F1908" s="172"/>
    </row>
    <row r="1909" ht="12.75">
      <c r="F1909" s="172"/>
    </row>
    <row r="1910" ht="12.75">
      <c r="F1910" s="172"/>
    </row>
    <row r="1911" ht="12.75">
      <c r="F1911" s="172"/>
    </row>
    <row r="1912" ht="12.75">
      <c r="F1912" s="172"/>
    </row>
    <row r="1913" ht="12.75">
      <c r="F1913" s="172"/>
    </row>
    <row r="1914" ht="12.75">
      <c r="F1914" s="172"/>
    </row>
    <row r="1915" ht="12.75">
      <c r="F1915" s="172"/>
    </row>
    <row r="1916" ht="12.75">
      <c r="F1916" s="172"/>
    </row>
    <row r="1917" ht="12.75">
      <c r="F1917" s="172"/>
    </row>
    <row r="1918" ht="12.75">
      <c r="F1918" s="172"/>
    </row>
    <row r="1919" ht="12.75">
      <c r="F1919" s="172"/>
    </row>
    <row r="1920" ht="12.75">
      <c r="F1920" s="172"/>
    </row>
    <row r="1921" ht="12.75">
      <c r="F1921" s="172"/>
    </row>
    <row r="1922" ht="12.75">
      <c r="F1922" s="172"/>
    </row>
    <row r="1923" ht="12.75">
      <c r="F1923" s="172"/>
    </row>
    <row r="1924" ht="12.75">
      <c r="F1924" s="172"/>
    </row>
    <row r="1925" ht="12.75">
      <c r="F1925" s="172"/>
    </row>
    <row r="1926" ht="12.75">
      <c r="F1926" s="172"/>
    </row>
    <row r="1927" ht="12.75">
      <c r="F1927" s="172"/>
    </row>
    <row r="1928" ht="12.75">
      <c r="F1928" s="172"/>
    </row>
    <row r="1929" ht="12.75">
      <c r="F1929" s="172"/>
    </row>
    <row r="1930" ht="12.75">
      <c r="F1930" s="172"/>
    </row>
    <row r="1931" ht="12.75">
      <c r="F1931" s="172"/>
    </row>
    <row r="1932" ht="12.75">
      <c r="F1932" s="172"/>
    </row>
    <row r="1933" ht="12.75">
      <c r="F1933" s="172"/>
    </row>
    <row r="1934" ht="12.75">
      <c r="F1934" s="172"/>
    </row>
    <row r="1935" ht="12.75">
      <c r="F1935" s="172"/>
    </row>
    <row r="1936" ht="12.75">
      <c r="F1936" s="172"/>
    </row>
    <row r="1937" ht="12.75">
      <c r="F1937" s="172"/>
    </row>
    <row r="1938" ht="12.75">
      <c r="F1938" s="172"/>
    </row>
    <row r="1939" ht="12.75">
      <c r="F1939" s="172"/>
    </row>
    <row r="1940" ht="12.75">
      <c r="F1940" s="172"/>
    </row>
    <row r="1941" ht="12.75">
      <c r="F1941" s="172"/>
    </row>
    <row r="1942" ht="12.75">
      <c r="F1942" s="172"/>
    </row>
    <row r="1943" ht="12.75">
      <c r="F1943" s="172"/>
    </row>
    <row r="1944" ht="12.75">
      <c r="F1944" s="172"/>
    </row>
    <row r="1945" ht="12.75">
      <c r="F1945" s="172"/>
    </row>
    <row r="1946" ht="12.75">
      <c r="F1946" s="172"/>
    </row>
    <row r="1947" ht="12.75">
      <c r="F1947" s="172"/>
    </row>
    <row r="1948" ht="12.75">
      <c r="F1948" s="172"/>
    </row>
    <row r="1949" ht="12.75">
      <c r="F1949" s="172"/>
    </row>
    <row r="1950" ht="12.75">
      <c r="F1950" s="172"/>
    </row>
    <row r="1951" ht="12.75">
      <c r="F1951" s="172"/>
    </row>
    <row r="1952" ht="12.75">
      <c r="F1952" s="172"/>
    </row>
    <row r="1953" ht="12.75">
      <c r="F1953" s="172"/>
    </row>
    <row r="1954" ht="12.75">
      <c r="F1954" s="172"/>
    </row>
    <row r="1955" ht="12.75">
      <c r="F1955" s="172"/>
    </row>
    <row r="1956" ht="12.75">
      <c r="F1956" s="172"/>
    </row>
    <row r="1957" ht="12.75">
      <c r="F1957" s="172"/>
    </row>
    <row r="1958" ht="12.75">
      <c r="F1958" s="172"/>
    </row>
    <row r="1959" ht="12.75">
      <c r="F1959" s="172"/>
    </row>
    <row r="1960" ht="12.75">
      <c r="F1960" s="172"/>
    </row>
    <row r="1961" ht="12.75">
      <c r="F1961" s="172"/>
    </row>
    <row r="1962" ht="12.75">
      <c r="F1962" s="172"/>
    </row>
    <row r="1963" ht="12.75">
      <c r="F1963" s="172"/>
    </row>
    <row r="1964" ht="12.75">
      <c r="F1964" s="172"/>
    </row>
    <row r="1965" ht="12.75">
      <c r="F1965" s="172"/>
    </row>
    <row r="1966" ht="12.75">
      <c r="F1966" s="172"/>
    </row>
    <row r="1967" ht="12.75">
      <c r="F1967" s="172"/>
    </row>
    <row r="1968" ht="12.75">
      <c r="F1968" s="172"/>
    </row>
    <row r="1969" ht="12.75">
      <c r="F1969" s="172"/>
    </row>
    <row r="1970" ht="12.75">
      <c r="F1970" s="172"/>
    </row>
    <row r="1971" ht="12.75">
      <c r="F1971" s="172"/>
    </row>
    <row r="1972" ht="12.75">
      <c r="F1972" s="172"/>
    </row>
    <row r="1973" ht="12.75">
      <c r="F1973" s="172"/>
    </row>
    <row r="1974" ht="12.75">
      <c r="F1974" s="172"/>
    </row>
    <row r="1975" ht="12.75">
      <c r="F1975" s="172"/>
    </row>
    <row r="1976" ht="12.75">
      <c r="F1976" s="172"/>
    </row>
    <row r="1977" ht="12.75">
      <c r="F1977" s="172"/>
    </row>
    <row r="1978" ht="12.75">
      <c r="F1978" s="172"/>
    </row>
    <row r="1979" ht="12.75">
      <c r="F1979" s="172"/>
    </row>
    <row r="1980" ht="12.75">
      <c r="F1980" s="172"/>
    </row>
    <row r="1981" ht="12.75">
      <c r="F1981" s="172"/>
    </row>
    <row r="1982" ht="12.75">
      <c r="F1982" s="172"/>
    </row>
    <row r="1983" ht="12.75">
      <c r="F1983" s="172"/>
    </row>
    <row r="1984" ht="12.75">
      <c r="F1984" s="172"/>
    </row>
    <row r="1985" ht="12.75">
      <c r="F1985" s="172"/>
    </row>
    <row r="1986" ht="12.75">
      <c r="F1986" s="172"/>
    </row>
    <row r="1987" ht="12.75">
      <c r="F1987" s="172"/>
    </row>
    <row r="1988" ht="12.75">
      <c r="F1988" s="172"/>
    </row>
    <row r="1989" ht="12.75">
      <c r="F1989" s="172"/>
    </row>
    <row r="1990" ht="12.75">
      <c r="F1990" s="172"/>
    </row>
    <row r="1991" ht="12.75">
      <c r="F1991" s="172"/>
    </row>
    <row r="1992" ht="12.75">
      <c r="F1992" s="172"/>
    </row>
    <row r="1993" ht="12.75">
      <c r="F1993" s="172"/>
    </row>
    <row r="1994" ht="12.75">
      <c r="F1994" s="172"/>
    </row>
    <row r="1995" ht="12.75">
      <c r="F1995" s="172"/>
    </row>
    <row r="1996" ht="12.75">
      <c r="F1996" s="172"/>
    </row>
    <row r="1997" ht="12.75">
      <c r="F1997" s="172"/>
    </row>
    <row r="1998" ht="12.75">
      <c r="F1998" s="172"/>
    </row>
    <row r="1999" ht="12.75">
      <c r="F1999" s="172"/>
    </row>
    <row r="2000" ht="12.75">
      <c r="F2000" s="172"/>
    </row>
    <row r="2001" ht="12.75">
      <c r="F2001" s="172"/>
    </row>
    <row r="2002" ht="12.75">
      <c r="F2002" s="172"/>
    </row>
    <row r="2003" ht="12.75">
      <c r="F2003" s="172"/>
    </row>
    <row r="2004" ht="12.75">
      <c r="F2004" s="172"/>
    </row>
    <row r="2005" ht="12.75">
      <c r="F2005" s="172"/>
    </row>
    <row r="2006" ht="12.75">
      <c r="F2006" s="172"/>
    </row>
    <row r="2007" ht="12.75">
      <c r="F2007" s="172"/>
    </row>
    <row r="2008" ht="12.75">
      <c r="F2008" s="172"/>
    </row>
    <row r="2009" ht="12.75">
      <c r="F2009" s="172"/>
    </row>
    <row r="2010" ht="12.75">
      <c r="F2010" s="172"/>
    </row>
    <row r="2011" ht="12.75">
      <c r="F2011" s="172"/>
    </row>
    <row r="2012" ht="12.75">
      <c r="F2012" s="172"/>
    </row>
    <row r="2013" ht="12.75">
      <c r="F2013" s="172"/>
    </row>
    <row r="2014" ht="12.75">
      <c r="F2014" s="172"/>
    </row>
    <row r="2015" ht="12.75">
      <c r="F2015" s="172"/>
    </row>
    <row r="2016" ht="12.75">
      <c r="F2016" s="172"/>
    </row>
    <row r="2017" ht="12.75">
      <c r="F2017" s="172"/>
    </row>
    <row r="2018" ht="12.75">
      <c r="F2018" s="172"/>
    </row>
    <row r="2019" ht="12.75">
      <c r="F2019" s="172"/>
    </row>
    <row r="2020" ht="12.75">
      <c r="F2020" s="172"/>
    </row>
    <row r="2021" ht="12.75">
      <c r="F2021" s="172"/>
    </row>
    <row r="2022" ht="12.75">
      <c r="F2022" s="172"/>
    </row>
    <row r="2023" ht="12.75">
      <c r="F2023" s="172"/>
    </row>
    <row r="2024" ht="12.75">
      <c r="F2024" s="172"/>
    </row>
    <row r="2025" ht="12.75">
      <c r="F2025" s="172"/>
    </row>
    <row r="2026" ht="12.75">
      <c r="F2026" s="172"/>
    </row>
    <row r="2027" ht="12.75">
      <c r="F2027" s="172"/>
    </row>
    <row r="2028" ht="12.75">
      <c r="F2028" s="172"/>
    </row>
    <row r="2029" ht="12.75">
      <c r="F2029" s="172"/>
    </row>
    <row r="2030" ht="12.75">
      <c r="F2030" s="172"/>
    </row>
    <row r="2031" ht="12.75">
      <c r="F2031" s="172"/>
    </row>
    <row r="2032" ht="12.75">
      <c r="F2032" s="172"/>
    </row>
    <row r="2033" ht="12.75">
      <c r="F2033" s="172"/>
    </row>
    <row r="2034" ht="12.75">
      <c r="F2034" s="172"/>
    </row>
    <row r="2035" ht="12.75">
      <c r="F2035" s="172"/>
    </row>
    <row r="2036" ht="12.75">
      <c r="F2036" s="172"/>
    </row>
    <row r="2037" ht="12.75">
      <c r="F2037" s="172"/>
    </row>
    <row r="2038" ht="12.75">
      <c r="F2038" s="172"/>
    </row>
    <row r="2039" ht="12.75">
      <c r="F2039" s="172"/>
    </row>
    <row r="2040" ht="12.75">
      <c r="F2040" s="172"/>
    </row>
    <row r="2041" ht="12.75">
      <c r="F2041" s="172"/>
    </row>
    <row r="2042" ht="12.75">
      <c r="F2042" s="172"/>
    </row>
    <row r="2043" ht="12.75">
      <c r="F2043" s="172"/>
    </row>
    <row r="2044" ht="12.75">
      <c r="F2044" s="172"/>
    </row>
    <row r="2045" ht="12.75">
      <c r="F2045" s="172"/>
    </row>
    <row r="2046" ht="12.75">
      <c r="F2046" s="172"/>
    </row>
    <row r="2047" ht="12.75">
      <c r="F2047" s="172"/>
    </row>
    <row r="2048" ht="12.75">
      <c r="F2048" s="172"/>
    </row>
    <row r="2049" ht="12.75">
      <c r="F2049" s="172"/>
    </row>
    <row r="2050" ht="12.75">
      <c r="F2050" s="172"/>
    </row>
    <row r="2051" ht="12.75">
      <c r="F2051" s="172"/>
    </row>
    <row r="2052" ht="12.75">
      <c r="F2052" s="172"/>
    </row>
    <row r="2053" ht="12.75">
      <c r="F2053" s="172"/>
    </row>
    <row r="2054" ht="12.75">
      <c r="F2054" s="172"/>
    </row>
    <row r="2055" ht="12.75">
      <c r="F2055" s="172"/>
    </row>
    <row r="2056" ht="12.75">
      <c r="F2056" s="172"/>
    </row>
    <row r="2057" ht="12.75">
      <c r="F2057" s="172"/>
    </row>
    <row r="2058" ht="12.75">
      <c r="F2058" s="172"/>
    </row>
    <row r="2059" ht="12.75">
      <c r="F2059" s="172"/>
    </row>
    <row r="2060" ht="12.75">
      <c r="F2060" s="172"/>
    </row>
    <row r="2061" ht="12.75">
      <c r="F2061" s="172"/>
    </row>
    <row r="2062" ht="12.75">
      <c r="F2062" s="172"/>
    </row>
    <row r="2063" ht="12.75">
      <c r="F2063" s="172"/>
    </row>
    <row r="2064" ht="12.75">
      <c r="F2064" s="172"/>
    </row>
    <row r="2065" ht="12.75">
      <c r="F2065" s="172"/>
    </row>
    <row r="2066" ht="12.75">
      <c r="F2066" s="172"/>
    </row>
    <row r="2067" ht="12.75">
      <c r="F2067" s="172"/>
    </row>
    <row r="2068" ht="12.75">
      <c r="F2068" s="172"/>
    </row>
    <row r="2069" ht="12.75">
      <c r="F2069" s="172"/>
    </row>
    <row r="2070" ht="12.75">
      <c r="F2070" s="172"/>
    </row>
    <row r="2071" ht="12.75">
      <c r="F2071" s="172"/>
    </row>
    <row r="2072" ht="12.75">
      <c r="F2072" s="172"/>
    </row>
    <row r="2073" ht="12.75">
      <c r="F2073" s="172"/>
    </row>
    <row r="2074" ht="12.75">
      <c r="F2074" s="172"/>
    </row>
    <row r="2075" ht="12.75">
      <c r="F2075" s="172"/>
    </row>
    <row r="2076" ht="12.75">
      <c r="F2076" s="172"/>
    </row>
    <row r="2077" ht="12.75">
      <c r="F2077" s="172"/>
    </row>
    <row r="2078" ht="12.75">
      <c r="F2078" s="172"/>
    </row>
    <row r="2079" ht="12.75">
      <c r="F2079" s="172"/>
    </row>
    <row r="2080" ht="12.75">
      <c r="F2080" s="172"/>
    </row>
    <row r="2081" ht="12.75">
      <c r="F2081" s="172"/>
    </row>
    <row r="2082" ht="12.75">
      <c r="F2082" s="172"/>
    </row>
    <row r="2083" ht="12.75">
      <c r="F2083" s="172"/>
    </row>
    <row r="2084" ht="12.75">
      <c r="F2084" s="172"/>
    </row>
    <row r="2085" ht="12.75">
      <c r="F2085" s="172"/>
    </row>
    <row r="2086" ht="12.75">
      <c r="F2086" s="172"/>
    </row>
    <row r="2087" ht="12.75">
      <c r="F2087" s="172"/>
    </row>
    <row r="2088" ht="12.75">
      <c r="F2088" s="172"/>
    </row>
    <row r="2089" ht="12.75">
      <c r="F2089" s="172"/>
    </row>
    <row r="2090" ht="12.75">
      <c r="F2090" s="172"/>
    </row>
    <row r="2091" ht="12.75">
      <c r="F2091" s="172"/>
    </row>
    <row r="2092" ht="12.75">
      <c r="F2092" s="172"/>
    </row>
    <row r="2093" ht="12.75">
      <c r="F2093" s="172"/>
    </row>
    <row r="2094" ht="12.75">
      <c r="F2094" s="172"/>
    </row>
    <row r="2095" ht="12.75">
      <c r="F2095" s="172"/>
    </row>
    <row r="2096" ht="12.75">
      <c r="F2096" s="172"/>
    </row>
    <row r="2097" ht="12.75">
      <c r="F2097" s="172"/>
    </row>
    <row r="2098" ht="12.75">
      <c r="F2098" s="172"/>
    </row>
    <row r="2099" ht="12.75">
      <c r="F2099" s="172"/>
    </row>
    <row r="2100" ht="12.75">
      <c r="F2100" s="172"/>
    </row>
    <row r="2101" ht="12.75">
      <c r="F2101" s="172"/>
    </row>
    <row r="2102" ht="12.75">
      <c r="F2102" s="172"/>
    </row>
    <row r="2103" ht="12.75">
      <c r="F2103" s="172"/>
    </row>
    <row r="2104" ht="12.75">
      <c r="F2104" s="172"/>
    </row>
    <row r="2105" ht="12.75">
      <c r="F2105" s="172"/>
    </row>
    <row r="2106" ht="12.75">
      <c r="F2106" s="172"/>
    </row>
    <row r="2107" ht="12.75">
      <c r="F2107" s="172"/>
    </row>
    <row r="2108" ht="12.75">
      <c r="F2108" s="172"/>
    </row>
    <row r="2109" ht="12.75">
      <c r="F2109" s="172"/>
    </row>
    <row r="2110" ht="12.75">
      <c r="F2110" s="172"/>
    </row>
    <row r="2111" ht="12.75">
      <c r="F2111" s="172"/>
    </row>
    <row r="2112" ht="12.75">
      <c r="F2112" s="172"/>
    </row>
    <row r="2113" ht="12.75">
      <c r="F2113" s="172"/>
    </row>
    <row r="2114" ht="12.75">
      <c r="F2114" s="172"/>
    </row>
    <row r="2115" ht="12.75">
      <c r="F2115" s="172"/>
    </row>
    <row r="2116" ht="12.75">
      <c r="F2116" s="172"/>
    </row>
    <row r="2117" ht="12.75">
      <c r="F2117" s="172"/>
    </row>
    <row r="2118" ht="12.75">
      <c r="F2118" s="172"/>
    </row>
    <row r="2119" ht="12.75">
      <c r="F2119" s="172"/>
    </row>
    <row r="2120" ht="12.75">
      <c r="F2120" s="172"/>
    </row>
    <row r="2121" ht="12.75">
      <c r="F2121" s="172"/>
    </row>
    <row r="2122" ht="12.75">
      <c r="F2122" s="172"/>
    </row>
    <row r="2123" ht="12.75">
      <c r="F2123" s="172"/>
    </row>
    <row r="2124" ht="12.75">
      <c r="F2124" s="172"/>
    </row>
    <row r="2125" ht="12.75">
      <c r="F2125" s="172"/>
    </row>
    <row r="2126" ht="12.75">
      <c r="F2126" s="172"/>
    </row>
    <row r="2127" ht="12.75">
      <c r="F2127" s="172"/>
    </row>
    <row r="2128" ht="12.75">
      <c r="F2128" s="172"/>
    </row>
    <row r="2129" ht="12.75">
      <c r="F2129" s="172"/>
    </row>
    <row r="2130" ht="12.75">
      <c r="F2130" s="172"/>
    </row>
    <row r="2131" ht="12.75">
      <c r="F2131" s="172"/>
    </row>
    <row r="2132" ht="12.75">
      <c r="F2132" s="172"/>
    </row>
    <row r="2133" ht="12.75">
      <c r="F2133" s="172"/>
    </row>
    <row r="2134" ht="12.75">
      <c r="F2134" s="172"/>
    </row>
    <row r="2135" ht="12.75">
      <c r="F2135" s="172"/>
    </row>
    <row r="2136" ht="12.75">
      <c r="F2136" s="172"/>
    </row>
    <row r="2137" ht="12.75">
      <c r="F2137" s="172"/>
    </row>
    <row r="2138" ht="12.75">
      <c r="F2138" s="172"/>
    </row>
    <row r="2139" ht="12.75">
      <c r="F2139" s="172"/>
    </row>
    <row r="2140" ht="12.75">
      <c r="F2140" s="172"/>
    </row>
    <row r="2141" ht="12.75">
      <c r="F2141" s="172"/>
    </row>
    <row r="2142" ht="12.75">
      <c r="F2142" s="172"/>
    </row>
    <row r="2143" ht="12.75">
      <c r="F2143" s="172"/>
    </row>
    <row r="2144" ht="12.75">
      <c r="F2144" s="172"/>
    </row>
    <row r="2145" ht="12.75">
      <c r="F2145" s="172"/>
    </row>
    <row r="2146" ht="12.75">
      <c r="F2146" s="172"/>
    </row>
    <row r="2147" ht="12.75">
      <c r="F2147" s="172"/>
    </row>
    <row r="2148" ht="12.75">
      <c r="F2148" s="172"/>
    </row>
    <row r="2149" ht="12.75">
      <c r="F2149" s="172"/>
    </row>
    <row r="2150" ht="12.75">
      <c r="F2150" s="172"/>
    </row>
    <row r="2151" ht="12.75">
      <c r="F2151" s="172"/>
    </row>
    <row r="2152" ht="12.75">
      <c r="F2152" s="172"/>
    </row>
    <row r="2153" ht="12.75">
      <c r="F2153" s="172"/>
    </row>
    <row r="2154" ht="12.75">
      <c r="F2154" s="172"/>
    </row>
    <row r="2155" ht="12.75">
      <c r="F2155" s="172"/>
    </row>
    <row r="2156" ht="12.75">
      <c r="F2156" s="172"/>
    </row>
    <row r="2157" ht="12.75">
      <c r="F2157" s="172"/>
    </row>
    <row r="2158" ht="12.75">
      <c r="F2158" s="172"/>
    </row>
    <row r="2159" ht="12.75">
      <c r="F2159" s="172"/>
    </row>
    <row r="2160" ht="12.75">
      <c r="F2160" s="172"/>
    </row>
    <row r="2161" ht="12.75">
      <c r="F2161" s="172"/>
    </row>
    <row r="2162" ht="12.75">
      <c r="F2162" s="172"/>
    </row>
    <row r="2163" ht="12.75">
      <c r="F2163" s="172"/>
    </row>
    <row r="2164" ht="12.75">
      <c r="F2164" s="172"/>
    </row>
    <row r="2165" ht="12.75">
      <c r="F2165" s="172"/>
    </row>
    <row r="2166" ht="12.75">
      <c r="F2166" s="172"/>
    </row>
    <row r="2167" ht="12.75">
      <c r="F2167" s="172"/>
    </row>
    <row r="2168" ht="12.75">
      <c r="F2168" s="172"/>
    </row>
    <row r="2169" ht="12.75">
      <c r="F2169" s="172"/>
    </row>
    <row r="2170" ht="12.75">
      <c r="F2170" s="172"/>
    </row>
    <row r="2171" ht="12.75">
      <c r="F2171" s="172"/>
    </row>
    <row r="2172" ht="12.75">
      <c r="F2172" s="172"/>
    </row>
    <row r="2173" ht="12.75">
      <c r="F2173" s="172"/>
    </row>
    <row r="2174" ht="12.75">
      <c r="F2174" s="172"/>
    </row>
    <row r="2175" ht="12.75">
      <c r="F2175" s="172"/>
    </row>
    <row r="2176" ht="12.75">
      <c r="F2176" s="172"/>
    </row>
    <row r="2177" ht="12.75">
      <c r="F2177" s="172"/>
    </row>
    <row r="2178" ht="12.75">
      <c r="F2178" s="172"/>
    </row>
    <row r="2179" ht="12.75">
      <c r="F2179" s="172"/>
    </row>
    <row r="2180" ht="12.75">
      <c r="F2180" s="172"/>
    </row>
    <row r="2181" ht="12.75">
      <c r="F2181" s="172"/>
    </row>
    <row r="2182" ht="12.75">
      <c r="F2182" s="172"/>
    </row>
    <row r="2183" ht="12.75">
      <c r="F2183" s="172"/>
    </row>
    <row r="2184" ht="12.75">
      <c r="F2184" s="172"/>
    </row>
    <row r="2185" ht="12.75">
      <c r="F2185" s="172"/>
    </row>
    <row r="2186" ht="12.75">
      <c r="F2186" s="172"/>
    </row>
    <row r="2187" ht="12.75">
      <c r="F2187" s="172"/>
    </row>
    <row r="2188" ht="12.75">
      <c r="F2188" s="172"/>
    </row>
    <row r="2189" ht="12.75">
      <c r="F2189" s="172"/>
    </row>
    <row r="2190" ht="12.75">
      <c r="F2190" s="172"/>
    </row>
    <row r="2191" ht="12.75">
      <c r="F2191" s="172"/>
    </row>
    <row r="2192" ht="12.75">
      <c r="F2192" s="172"/>
    </row>
    <row r="2193" ht="12.75">
      <c r="F2193" s="172"/>
    </row>
    <row r="2194" ht="12.75">
      <c r="F2194" s="172"/>
    </row>
    <row r="2195" ht="12.75">
      <c r="F2195" s="172"/>
    </row>
    <row r="2196" ht="12.75">
      <c r="F2196" s="172"/>
    </row>
    <row r="2197" ht="12.75">
      <c r="F2197" s="172"/>
    </row>
    <row r="2198" ht="12.75">
      <c r="F2198" s="172"/>
    </row>
    <row r="2199" ht="12.75">
      <c r="F2199" s="172"/>
    </row>
    <row r="2200" ht="12.75">
      <c r="F2200" s="172"/>
    </row>
    <row r="2201" ht="12.75">
      <c r="F2201" s="172"/>
    </row>
    <row r="2202" ht="12.75">
      <c r="F2202" s="172"/>
    </row>
    <row r="2203" ht="12.75">
      <c r="F2203" s="172"/>
    </row>
    <row r="2204" ht="12.75">
      <c r="F2204" s="172"/>
    </row>
    <row r="2205" ht="12.75">
      <c r="F2205" s="172"/>
    </row>
    <row r="2206" ht="12.75">
      <c r="F2206" s="172"/>
    </row>
    <row r="2207" ht="12.75">
      <c r="F2207" s="172"/>
    </row>
    <row r="2208" ht="12.75">
      <c r="F2208" s="172"/>
    </row>
    <row r="2209" ht="12.75">
      <c r="F2209" s="172"/>
    </row>
    <row r="2210" ht="12.75">
      <c r="F2210" s="172"/>
    </row>
    <row r="2211" ht="12.75">
      <c r="F2211" s="172"/>
    </row>
    <row r="2212" ht="12.75">
      <c r="F2212" s="172"/>
    </row>
    <row r="2213" ht="12.75">
      <c r="F2213" s="172"/>
    </row>
    <row r="2214" ht="12.75">
      <c r="F2214" s="172"/>
    </row>
    <row r="2215" ht="12.75">
      <c r="F2215" s="172"/>
    </row>
    <row r="2216" ht="12.75">
      <c r="F2216" s="172"/>
    </row>
    <row r="2217" ht="12.75">
      <c r="F2217" s="172"/>
    </row>
    <row r="2218" ht="12.75">
      <c r="F2218" s="172"/>
    </row>
    <row r="2219" ht="12.75">
      <c r="F2219" s="172"/>
    </row>
    <row r="2220" ht="12.75">
      <c r="F2220" s="172"/>
    </row>
    <row r="2221" ht="12.75">
      <c r="F2221" s="172"/>
    </row>
    <row r="2222" ht="12.75">
      <c r="F2222" s="172"/>
    </row>
    <row r="2223" ht="12.75">
      <c r="F2223" s="172"/>
    </row>
    <row r="2224" ht="12.75">
      <c r="F2224" s="172"/>
    </row>
    <row r="2225" ht="12.75">
      <c r="F2225" s="172"/>
    </row>
    <row r="2226" ht="12.75">
      <c r="F2226" s="172"/>
    </row>
    <row r="2227" ht="12.75">
      <c r="F2227" s="172"/>
    </row>
    <row r="2228" ht="12.75">
      <c r="F2228" s="172"/>
    </row>
    <row r="2229" ht="12.75">
      <c r="F2229" s="172"/>
    </row>
    <row r="2230" ht="12.75">
      <c r="F2230" s="172"/>
    </row>
    <row r="2231" ht="12.75">
      <c r="F2231" s="172"/>
    </row>
    <row r="2232" ht="12.75">
      <c r="F2232" s="172"/>
    </row>
    <row r="2233" ht="12.75">
      <c r="F2233" s="172"/>
    </row>
    <row r="2234" ht="12.75">
      <c r="F2234" s="172"/>
    </row>
    <row r="2235" ht="12.75">
      <c r="F2235" s="172"/>
    </row>
    <row r="2236" ht="12.75">
      <c r="F2236" s="172"/>
    </row>
    <row r="2237" ht="12.75">
      <c r="F2237" s="172"/>
    </row>
    <row r="2238" ht="12.75">
      <c r="F2238" s="172"/>
    </row>
    <row r="2239" ht="12.75">
      <c r="F2239" s="172"/>
    </row>
    <row r="2240" ht="12.75">
      <c r="F2240" s="172"/>
    </row>
    <row r="2241" ht="12.75">
      <c r="F2241" s="172"/>
    </row>
    <row r="2242" ht="12.75">
      <c r="F2242" s="172"/>
    </row>
    <row r="2243" ht="12.75">
      <c r="F2243" s="172"/>
    </row>
    <row r="2244" ht="12.75">
      <c r="F2244" s="172"/>
    </row>
    <row r="2245" ht="12.75">
      <c r="F2245" s="172"/>
    </row>
    <row r="2246" ht="12.75">
      <c r="F2246" s="172"/>
    </row>
    <row r="2247" ht="12.75">
      <c r="F2247" s="172"/>
    </row>
    <row r="2248" ht="12.75">
      <c r="F2248" s="172"/>
    </row>
    <row r="2249" ht="12.75">
      <c r="F2249" s="172"/>
    </row>
    <row r="2250" ht="12.75">
      <c r="F2250" s="172"/>
    </row>
    <row r="2251" ht="12.75">
      <c r="F2251" s="172"/>
    </row>
    <row r="2252" ht="12.75">
      <c r="F2252" s="172"/>
    </row>
    <row r="2253" ht="12.75">
      <c r="F2253" s="172"/>
    </row>
    <row r="2254" ht="12.75">
      <c r="F2254" s="172"/>
    </row>
    <row r="2255" ht="12.75">
      <c r="F2255" s="172"/>
    </row>
    <row r="2256" ht="12.75">
      <c r="F2256" s="172"/>
    </row>
    <row r="2257" ht="12.75">
      <c r="F2257" s="172"/>
    </row>
    <row r="2258" ht="12.75">
      <c r="F2258" s="172"/>
    </row>
    <row r="2259" ht="12.75">
      <c r="F2259" s="172"/>
    </row>
    <row r="2260" ht="12.75">
      <c r="F2260" s="172"/>
    </row>
    <row r="2261" ht="12.75">
      <c r="F2261" s="172"/>
    </row>
    <row r="2262" ht="12.75">
      <c r="F2262" s="172"/>
    </row>
    <row r="2263" ht="12.75">
      <c r="F2263" s="172"/>
    </row>
    <row r="2264" ht="12.75">
      <c r="F2264" s="172"/>
    </row>
    <row r="2265" ht="12.75">
      <c r="F2265" s="172"/>
    </row>
    <row r="2266" ht="12.75">
      <c r="F2266" s="172"/>
    </row>
    <row r="2267" ht="12.75">
      <c r="F2267" s="172"/>
    </row>
    <row r="2268" ht="12.75">
      <c r="F2268" s="172"/>
    </row>
    <row r="2269" ht="12.75">
      <c r="F2269" s="172"/>
    </row>
    <row r="2270" ht="12.75">
      <c r="F2270" s="172"/>
    </row>
    <row r="2271" ht="12.75">
      <c r="F2271" s="172"/>
    </row>
    <row r="2272" ht="12.75">
      <c r="F2272" s="172"/>
    </row>
    <row r="2273" ht="12.75">
      <c r="F2273" s="172"/>
    </row>
    <row r="2274" ht="12.75">
      <c r="F2274" s="172"/>
    </row>
    <row r="2275" ht="12.75">
      <c r="F2275" s="172"/>
    </row>
    <row r="2276" ht="12.75">
      <c r="F2276" s="172"/>
    </row>
    <row r="2277" ht="12.75">
      <c r="F2277" s="172"/>
    </row>
    <row r="2278" ht="12.75">
      <c r="F2278" s="172"/>
    </row>
    <row r="2279" ht="12.75">
      <c r="F2279" s="172"/>
    </row>
    <row r="2280" ht="12.75">
      <c r="F2280" s="172"/>
    </row>
    <row r="2281" ht="12.75">
      <c r="F2281" s="172"/>
    </row>
    <row r="2282" ht="12.75">
      <c r="F2282" s="172"/>
    </row>
    <row r="2283" ht="12.75">
      <c r="F2283" s="172"/>
    </row>
    <row r="2284" ht="12.75">
      <c r="F2284" s="172"/>
    </row>
    <row r="2285" ht="12.75">
      <c r="F2285" s="172"/>
    </row>
    <row r="2286" ht="12.75">
      <c r="F2286" s="172"/>
    </row>
    <row r="2287" ht="12.75">
      <c r="F2287" s="172"/>
    </row>
    <row r="2288" ht="12.75">
      <c r="F2288" s="172"/>
    </row>
    <row r="2289" ht="12.75">
      <c r="F2289" s="172"/>
    </row>
    <row r="2290" ht="12.75">
      <c r="F2290" s="172"/>
    </row>
    <row r="2291" ht="12.75">
      <c r="F2291" s="172"/>
    </row>
    <row r="2292" ht="12.75">
      <c r="F2292" s="172"/>
    </row>
    <row r="2293" ht="12.75">
      <c r="F2293" s="172"/>
    </row>
    <row r="2294" ht="12.75">
      <c r="F2294" s="172"/>
    </row>
    <row r="2295" ht="12.75">
      <c r="F2295" s="172"/>
    </row>
    <row r="2296" ht="12.75">
      <c r="F2296" s="172"/>
    </row>
    <row r="2297" ht="12.75">
      <c r="F2297" s="172"/>
    </row>
    <row r="2298" ht="12.75">
      <c r="F2298" s="172"/>
    </row>
    <row r="2299" ht="12.75">
      <c r="F2299" s="172"/>
    </row>
    <row r="2300" ht="12.75">
      <c r="F2300" s="172"/>
    </row>
    <row r="2301" ht="12.75">
      <c r="F2301" s="172"/>
    </row>
    <row r="2302" ht="12.75">
      <c r="F2302" s="172"/>
    </row>
    <row r="2303" ht="12.75">
      <c r="F2303" s="172"/>
    </row>
    <row r="2304" ht="12.75">
      <c r="F2304" s="172"/>
    </row>
    <row r="2305" ht="12.75">
      <c r="F2305" s="172"/>
    </row>
    <row r="2306" ht="12.75">
      <c r="F2306" s="172"/>
    </row>
    <row r="2307" ht="12.75">
      <c r="F2307" s="172"/>
    </row>
    <row r="2308" ht="12.75">
      <c r="F2308" s="172"/>
    </row>
    <row r="2309" ht="12.75">
      <c r="F2309" s="172"/>
    </row>
    <row r="2310" ht="12.75">
      <c r="F2310" s="172"/>
    </row>
    <row r="2311" ht="12.75">
      <c r="F2311" s="172"/>
    </row>
    <row r="2312" ht="12.75">
      <c r="F2312" s="172"/>
    </row>
    <row r="2313" ht="12.75">
      <c r="F2313" s="172"/>
    </row>
    <row r="2314" ht="12.75">
      <c r="F2314" s="172"/>
    </row>
    <row r="2315" ht="12.75">
      <c r="F2315" s="172"/>
    </row>
    <row r="2316" ht="12.75">
      <c r="F2316" s="172"/>
    </row>
    <row r="2317" ht="12.75">
      <c r="F2317" s="172"/>
    </row>
    <row r="2318" ht="12.75">
      <c r="F2318" s="172"/>
    </row>
    <row r="2319" ht="12.75">
      <c r="F2319" s="172"/>
    </row>
    <row r="2320" ht="12.75">
      <c r="F2320" s="172"/>
    </row>
    <row r="2321" ht="12.75">
      <c r="F2321" s="172"/>
    </row>
    <row r="2322" ht="12.75">
      <c r="F2322" s="172"/>
    </row>
    <row r="2323" ht="12.75">
      <c r="F2323" s="172"/>
    </row>
    <row r="2324" ht="12.75">
      <c r="F2324" s="172"/>
    </row>
    <row r="2325" ht="12.75">
      <c r="F2325" s="172"/>
    </row>
    <row r="2326" ht="12.75">
      <c r="F2326" s="172"/>
    </row>
    <row r="2327" ht="12.75">
      <c r="F2327" s="172"/>
    </row>
    <row r="2328" ht="12.75">
      <c r="F2328" s="172"/>
    </row>
    <row r="2329" ht="12.75">
      <c r="F2329" s="172"/>
    </row>
    <row r="2330" ht="12.75">
      <c r="F2330" s="172"/>
    </row>
    <row r="2331" ht="12.75">
      <c r="F2331" s="172"/>
    </row>
    <row r="2332" ht="12.75">
      <c r="F2332" s="172"/>
    </row>
    <row r="2333" ht="12.75">
      <c r="F2333" s="172"/>
    </row>
    <row r="2334" ht="12.75">
      <c r="F2334" s="172"/>
    </row>
    <row r="2335" ht="12.75">
      <c r="F2335" s="172"/>
    </row>
    <row r="2336" ht="12.75">
      <c r="F2336" s="172"/>
    </row>
    <row r="2337" ht="12.75">
      <c r="F2337" s="172"/>
    </row>
    <row r="2338" ht="12.75">
      <c r="F2338" s="172"/>
    </row>
    <row r="2339" ht="12.75">
      <c r="F2339" s="172"/>
    </row>
    <row r="2340" ht="12.75">
      <c r="F2340" s="172"/>
    </row>
    <row r="2341" ht="12.75">
      <c r="F2341" s="172"/>
    </row>
    <row r="2342" ht="12.75">
      <c r="F2342" s="172"/>
    </row>
    <row r="2343" ht="12.75">
      <c r="F2343" s="172"/>
    </row>
    <row r="2344" ht="12.75">
      <c r="F2344" s="172"/>
    </row>
    <row r="2345" ht="12.75">
      <c r="F2345" s="172"/>
    </row>
    <row r="2346" ht="12.75">
      <c r="F2346" s="172"/>
    </row>
    <row r="2347" ht="12.75">
      <c r="F2347" s="172"/>
    </row>
    <row r="2348" ht="12.75">
      <c r="F2348" s="172"/>
    </row>
    <row r="2349" ht="12.75">
      <c r="F2349" s="172"/>
    </row>
    <row r="2350" ht="12.75">
      <c r="F2350" s="172"/>
    </row>
    <row r="2351" ht="12.75">
      <c r="F2351" s="172"/>
    </row>
    <row r="2352" ht="12.75">
      <c r="F2352" s="172"/>
    </row>
    <row r="2353" ht="12.75">
      <c r="F2353" s="172"/>
    </row>
    <row r="2354" ht="12.75">
      <c r="F2354" s="172"/>
    </row>
    <row r="2355" ht="12.75">
      <c r="F2355" s="172"/>
    </row>
    <row r="2356" ht="12.75">
      <c r="F2356" s="172"/>
    </row>
    <row r="2357" ht="12.75">
      <c r="F2357" s="172"/>
    </row>
    <row r="2358" ht="12.75">
      <c r="F2358" s="172"/>
    </row>
    <row r="2359" ht="12.75">
      <c r="F2359" s="172"/>
    </row>
    <row r="2360" ht="12.75">
      <c r="F2360" s="172"/>
    </row>
    <row r="2361" ht="12.75">
      <c r="F2361" s="172"/>
    </row>
    <row r="2362" ht="12.75">
      <c r="F2362" s="172"/>
    </row>
    <row r="2363" ht="12.75">
      <c r="F2363" s="172"/>
    </row>
    <row r="2364" ht="12.75">
      <c r="F2364" s="172"/>
    </row>
    <row r="2365" ht="12.75">
      <c r="F2365" s="172"/>
    </row>
    <row r="2366" ht="12.75">
      <c r="F2366" s="172"/>
    </row>
    <row r="2367" ht="12.75">
      <c r="F2367" s="172"/>
    </row>
    <row r="2368" ht="12.75">
      <c r="F2368" s="172"/>
    </row>
    <row r="2369" ht="12.75">
      <c r="F2369" s="172"/>
    </row>
    <row r="2370" ht="12.75">
      <c r="F2370" s="172"/>
    </row>
    <row r="2371" ht="12.75">
      <c r="F2371" s="172"/>
    </row>
    <row r="2372" ht="12.75">
      <c r="F2372" s="172"/>
    </row>
    <row r="2373" ht="12.75">
      <c r="F2373" s="172"/>
    </row>
    <row r="2374" ht="12.75">
      <c r="F2374" s="172"/>
    </row>
    <row r="2375" ht="12.75">
      <c r="F2375" s="172"/>
    </row>
    <row r="2376" ht="12.75">
      <c r="F2376" s="172"/>
    </row>
    <row r="2377" ht="12.75">
      <c r="F2377" s="172"/>
    </row>
    <row r="2378" ht="12.75">
      <c r="F2378" s="172"/>
    </row>
    <row r="2379" ht="12.75">
      <c r="F2379" s="172"/>
    </row>
    <row r="2380" ht="12.75">
      <c r="F2380" s="172"/>
    </row>
    <row r="2381" ht="12.75">
      <c r="F2381" s="172"/>
    </row>
    <row r="2382" ht="12.75">
      <c r="F2382" s="172"/>
    </row>
    <row r="2383" ht="12.75">
      <c r="F2383" s="172"/>
    </row>
    <row r="2384" ht="12.75">
      <c r="F2384" s="172"/>
    </row>
    <row r="2385" ht="12.75">
      <c r="F2385" s="172"/>
    </row>
    <row r="2386" ht="12.75">
      <c r="F2386" s="172"/>
    </row>
    <row r="2387" ht="12.75">
      <c r="F2387" s="172"/>
    </row>
    <row r="2388" ht="12.75">
      <c r="F2388" s="172"/>
    </row>
    <row r="2389" ht="12.75">
      <c r="F2389" s="172"/>
    </row>
    <row r="2390" ht="12.75">
      <c r="F2390" s="172"/>
    </row>
    <row r="2391" ht="12.75">
      <c r="F2391" s="172"/>
    </row>
    <row r="2392" ht="12.75">
      <c r="F2392" s="172"/>
    </row>
    <row r="2393" ht="12.75">
      <c r="F2393" s="172"/>
    </row>
    <row r="2394" ht="12.75">
      <c r="F2394" s="172"/>
    </row>
    <row r="2395" ht="12.75">
      <c r="F2395" s="172"/>
    </row>
    <row r="2396" ht="12.75">
      <c r="F2396" s="172"/>
    </row>
    <row r="2397" ht="12.75">
      <c r="F2397" s="172"/>
    </row>
    <row r="2398" ht="12.75">
      <c r="F2398" s="172"/>
    </row>
    <row r="2399" ht="12.75">
      <c r="F2399" s="172"/>
    </row>
    <row r="2400" ht="12.75">
      <c r="F2400" s="172"/>
    </row>
    <row r="2401" ht="12.75">
      <c r="F2401" s="172"/>
    </row>
    <row r="2402" ht="12.75">
      <c r="F2402" s="172"/>
    </row>
    <row r="2403" ht="12.75">
      <c r="F2403" s="172"/>
    </row>
    <row r="2404" ht="12.75">
      <c r="F2404" s="172"/>
    </row>
    <row r="2405" ht="12.75">
      <c r="F2405" s="172"/>
    </row>
    <row r="2406" ht="12.75">
      <c r="F2406" s="172"/>
    </row>
    <row r="2407" ht="12.75">
      <c r="F2407" s="172"/>
    </row>
    <row r="2408" ht="12.75">
      <c r="F2408" s="172"/>
    </row>
    <row r="2409" ht="12.75">
      <c r="F2409" s="172"/>
    </row>
    <row r="2410" ht="12.75">
      <c r="F2410" s="172"/>
    </row>
    <row r="2411" ht="12.75">
      <c r="F2411" s="172"/>
    </row>
    <row r="2412" ht="12.75">
      <c r="F2412" s="172"/>
    </row>
    <row r="2413" ht="12.75">
      <c r="F2413" s="172"/>
    </row>
    <row r="2414" ht="12.75">
      <c r="F2414" s="172"/>
    </row>
    <row r="2415" ht="12.75">
      <c r="F2415" s="172"/>
    </row>
    <row r="2416" ht="12.75">
      <c r="F2416" s="172"/>
    </row>
    <row r="2417" ht="12.75">
      <c r="F2417" s="172"/>
    </row>
    <row r="2418" ht="12.75">
      <c r="F2418" s="172"/>
    </row>
    <row r="2419" ht="12.75">
      <c r="F2419" s="172"/>
    </row>
    <row r="2420" ht="12.75">
      <c r="F2420" s="172"/>
    </row>
    <row r="2421" ht="12.75">
      <c r="F2421" s="172"/>
    </row>
    <row r="2422" ht="12.75">
      <c r="F2422" s="172"/>
    </row>
    <row r="2423" ht="12.75">
      <c r="F2423" s="172"/>
    </row>
    <row r="2424" ht="12.75">
      <c r="F2424" s="172"/>
    </row>
    <row r="2425" ht="12.75">
      <c r="F2425" s="172"/>
    </row>
    <row r="2426" ht="12.75">
      <c r="F2426" s="172"/>
    </row>
    <row r="2427" ht="12.75">
      <c r="F2427" s="172"/>
    </row>
    <row r="2428" ht="12.75">
      <c r="F2428" s="172"/>
    </row>
    <row r="2429" ht="12.75">
      <c r="F2429" s="172"/>
    </row>
    <row r="2430" ht="12.75">
      <c r="F2430" s="172"/>
    </row>
    <row r="2431" ht="12.75">
      <c r="F2431" s="172"/>
    </row>
    <row r="2432" ht="12.75">
      <c r="F2432" s="172"/>
    </row>
    <row r="2433" ht="12.75">
      <c r="F2433" s="172"/>
    </row>
    <row r="2434" ht="12.75">
      <c r="F2434" s="172"/>
    </row>
    <row r="2435" ht="12.75">
      <c r="F2435" s="172"/>
    </row>
    <row r="2436" ht="12.75">
      <c r="F2436" s="172"/>
    </row>
    <row r="2437" ht="12.75">
      <c r="F2437" s="172"/>
    </row>
    <row r="2438" ht="12.75">
      <c r="F2438" s="172"/>
    </row>
    <row r="2439" ht="12.75">
      <c r="F2439" s="172"/>
    </row>
    <row r="2440" ht="12.75">
      <c r="F2440" s="172"/>
    </row>
    <row r="2441" ht="12.75">
      <c r="F2441" s="172"/>
    </row>
    <row r="2442" ht="12.75">
      <c r="F2442" s="172"/>
    </row>
    <row r="2443" ht="12.75">
      <c r="F2443" s="172"/>
    </row>
    <row r="2444" ht="12.75">
      <c r="F2444" s="172"/>
    </row>
    <row r="2445" ht="12.75">
      <c r="F2445" s="172"/>
    </row>
    <row r="2446" ht="12.75">
      <c r="F2446" s="172"/>
    </row>
    <row r="2447" ht="12.75">
      <c r="F2447" s="172"/>
    </row>
    <row r="2448" ht="12.75">
      <c r="F2448" s="172"/>
    </row>
    <row r="2449" ht="12.75">
      <c r="F2449" s="172"/>
    </row>
    <row r="2450" ht="12.75">
      <c r="F2450" s="172"/>
    </row>
    <row r="2451" ht="12.75">
      <c r="F2451" s="172"/>
    </row>
    <row r="2452" ht="12.75">
      <c r="F2452" s="172"/>
    </row>
    <row r="2453" ht="12.75">
      <c r="F2453" s="172"/>
    </row>
    <row r="2454" ht="12.75">
      <c r="F2454" s="172"/>
    </row>
    <row r="2455" ht="12.75">
      <c r="F2455" s="172"/>
    </row>
    <row r="2456" ht="12.75">
      <c r="F2456" s="172"/>
    </row>
    <row r="2457" ht="12.75">
      <c r="F2457" s="172"/>
    </row>
    <row r="2458" ht="12.75">
      <c r="F2458" s="172"/>
    </row>
    <row r="2459" ht="12.75">
      <c r="F2459" s="172"/>
    </row>
    <row r="2460" ht="12.75">
      <c r="F2460" s="172"/>
    </row>
    <row r="2461" ht="12.75">
      <c r="F2461" s="172"/>
    </row>
    <row r="2462" ht="12.75">
      <c r="F2462" s="172"/>
    </row>
    <row r="2463" ht="12.75">
      <c r="F2463" s="172"/>
    </row>
    <row r="2464" ht="12.75">
      <c r="F2464" s="172"/>
    </row>
    <row r="2465" ht="12.75">
      <c r="F2465" s="172"/>
    </row>
    <row r="2466" ht="12.75">
      <c r="F2466" s="172"/>
    </row>
    <row r="2467" ht="12.75">
      <c r="F2467" s="172"/>
    </row>
    <row r="2468" ht="12.75">
      <c r="F2468" s="172"/>
    </row>
    <row r="2469" ht="12.75">
      <c r="F2469" s="172"/>
    </row>
    <row r="2470" ht="12.75">
      <c r="F2470" s="172"/>
    </row>
    <row r="2471" ht="12.75">
      <c r="F2471" s="172"/>
    </row>
    <row r="2472" ht="12.75">
      <c r="F2472" s="172"/>
    </row>
    <row r="2473" ht="12.75">
      <c r="F2473" s="172"/>
    </row>
    <row r="2474" ht="12.75">
      <c r="F2474" s="172"/>
    </row>
    <row r="2475" ht="12.75">
      <c r="F2475" s="172"/>
    </row>
    <row r="2476" ht="12.75">
      <c r="F2476" s="172"/>
    </row>
    <row r="2477" ht="12.75">
      <c r="F2477" s="172"/>
    </row>
    <row r="2478" ht="12.75">
      <c r="F2478" s="172"/>
    </row>
    <row r="2479" ht="12.75">
      <c r="F2479" s="172"/>
    </row>
    <row r="2480" ht="12.75">
      <c r="F2480" s="172"/>
    </row>
    <row r="2481" ht="12.75">
      <c r="F2481" s="172"/>
    </row>
    <row r="2482" ht="12.75">
      <c r="F2482" s="172"/>
    </row>
    <row r="2483" ht="12.75">
      <c r="F2483" s="172"/>
    </row>
    <row r="2484" ht="12.75">
      <c r="F2484" s="172"/>
    </row>
    <row r="2485" ht="12.75">
      <c r="F2485" s="172"/>
    </row>
    <row r="2486" ht="12.75">
      <c r="F2486" s="172"/>
    </row>
    <row r="2487" ht="12.75">
      <c r="F2487" s="172"/>
    </row>
    <row r="2488" ht="12.75">
      <c r="F2488" s="172"/>
    </row>
    <row r="2489" ht="12.75">
      <c r="F2489" s="172"/>
    </row>
    <row r="2490" ht="12.75">
      <c r="F2490" s="172"/>
    </row>
    <row r="2491" ht="12.75">
      <c r="F2491" s="172"/>
    </row>
    <row r="2492" ht="12.75">
      <c r="F2492" s="172"/>
    </row>
    <row r="2493" ht="12.75">
      <c r="F2493" s="172"/>
    </row>
    <row r="2494" ht="12.75">
      <c r="F2494" s="172"/>
    </row>
    <row r="2495" ht="12.75">
      <c r="F2495" s="172"/>
    </row>
    <row r="2496" ht="12.75">
      <c r="F2496" s="172"/>
    </row>
    <row r="2497" ht="12.75">
      <c r="F2497" s="172"/>
    </row>
    <row r="2498" ht="12.75">
      <c r="F2498" s="172"/>
    </row>
    <row r="2499" ht="12.75">
      <c r="F2499" s="172"/>
    </row>
    <row r="2500" ht="12.75">
      <c r="F2500" s="172"/>
    </row>
    <row r="2501" ht="12.75">
      <c r="F2501" s="172"/>
    </row>
    <row r="2502" ht="12.75">
      <c r="F2502" s="172"/>
    </row>
    <row r="2503" ht="12.75">
      <c r="F2503" s="172"/>
    </row>
    <row r="2504" ht="12.75">
      <c r="F2504" s="172"/>
    </row>
    <row r="2505" ht="12.75">
      <c r="F2505" s="172"/>
    </row>
    <row r="2506" ht="12.75">
      <c r="F2506" s="172"/>
    </row>
    <row r="2507" ht="12.75">
      <c r="F2507" s="172"/>
    </row>
    <row r="2508" ht="12.75">
      <c r="F2508" s="172"/>
    </row>
    <row r="2509" ht="12.75">
      <c r="F2509" s="172"/>
    </row>
    <row r="2510" ht="12.75">
      <c r="F2510" s="172"/>
    </row>
    <row r="2511" ht="12.75">
      <c r="F2511" s="172"/>
    </row>
    <row r="2512" ht="12.75">
      <c r="F2512" s="172"/>
    </row>
    <row r="2513" ht="12.75">
      <c r="F2513" s="172"/>
    </row>
    <row r="2514" ht="12.75">
      <c r="F2514" s="172"/>
    </row>
    <row r="2515" ht="12.75">
      <c r="F2515" s="172"/>
    </row>
    <row r="2516" ht="12.75">
      <c r="F2516" s="172"/>
    </row>
    <row r="2517" ht="12.75">
      <c r="F2517" s="172"/>
    </row>
    <row r="2518" ht="12.75">
      <c r="F2518" s="172"/>
    </row>
    <row r="2519" ht="12.75">
      <c r="F2519" s="172"/>
    </row>
    <row r="2520" ht="12.75">
      <c r="F2520" s="172"/>
    </row>
    <row r="2521" ht="12.75">
      <c r="F2521" s="172"/>
    </row>
    <row r="2522" ht="12.75">
      <c r="F2522" s="172"/>
    </row>
    <row r="2523" ht="12.75">
      <c r="F2523" s="172"/>
    </row>
    <row r="2524" ht="12.75">
      <c r="F2524" s="172"/>
    </row>
    <row r="2525" ht="12.75">
      <c r="F2525" s="172"/>
    </row>
    <row r="2526" ht="12.75">
      <c r="F2526" s="172"/>
    </row>
    <row r="2527" ht="12.75">
      <c r="F2527" s="172"/>
    </row>
    <row r="2528" ht="12.75">
      <c r="F2528" s="172"/>
    </row>
    <row r="2529" ht="12.75">
      <c r="F2529" s="172"/>
    </row>
    <row r="2530" ht="12.75">
      <c r="F2530" s="172"/>
    </row>
    <row r="2531" ht="12.75">
      <c r="F2531" s="172"/>
    </row>
    <row r="2532" ht="12.75">
      <c r="F2532" s="172"/>
    </row>
    <row r="2533" ht="12.75">
      <c r="F2533" s="172"/>
    </row>
    <row r="2534" ht="12.75">
      <c r="F2534" s="172"/>
    </row>
    <row r="2535" ht="12.75">
      <c r="F2535" s="172"/>
    </row>
    <row r="2536" ht="12.75">
      <c r="F2536" s="172"/>
    </row>
    <row r="2537" ht="12.75">
      <c r="F2537" s="172"/>
    </row>
    <row r="2538" ht="12.75">
      <c r="F2538" s="172"/>
    </row>
    <row r="2539" ht="12.75">
      <c r="F2539" s="172"/>
    </row>
    <row r="2540" ht="12.75">
      <c r="F2540" s="172"/>
    </row>
    <row r="2541" ht="12.75">
      <c r="F2541" s="172"/>
    </row>
    <row r="2542" ht="12.75">
      <c r="F2542" s="172"/>
    </row>
    <row r="2543" ht="12.75">
      <c r="F2543" s="172"/>
    </row>
    <row r="2544" ht="12.75">
      <c r="F2544" s="172"/>
    </row>
    <row r="2545" ht="12.75">
      <c r="F2545" s="172"/>
    </row>
    <row r="2546" ht="12.75">
      <c r="F2546" s="172"/>
    </row>
    <row r="2547" ht="12.75">
      <c r="F2547" s="172"/>
    </row>
    <row r="2548" ht="12.75">
      <c r="F2548" s="172"/>
    </row>
    <row r="2549" ht="12.75">
      <c r="F2549" s="172"/>
    </row>
    <row r="2550" ht="12.75">
      <c r="F2550" s="172"/>
    </row>
    <row r="2551" ht="12.75">
      <c r="F2551" s="172"/>
    </row>
    <row r="2552" ht="12.75">
      <c r="F2552" s="172"/>
    </row>
    <row r="2553" ht="12.75">
      <c r="F2553" s="172"/>
    </row>
    <row r="2554" ht="12.75">
      <c r="F2554" s="172"/>
    </row>
    <row r="2555" ht="12.75">
      <c r="F2555" s="172"/>
    </row>
    <row r="2556" ht="12.75">
      <c r="F2556" s="172"/>
    </row>
    <row r="2557" ht="12.75">
      <c r="F2557" s="172"/>
    </row>
    <row r="2558" ht="12.75">
      <c r="F2558" s="172"/>
    </row>
    <row r="2559" ht="12.75">
      <c r="F2559" s="172"/>
    </row>
    <row r="2560" ht="12.75">
      <c r="F2560" s="172"/>
    </row>
    <row r="2561" ht="12.75">
      <c r="F2561" s="172"/>
    </row>
    <row r="2562" ht="12.75">
      <c r="F2562" s="172"/>
    </row>
    <row r="2563" ht="12.75">
      <c r="F2563" s="172"/>
    </row>
    <row r="2564" ht="12.75">
      <c r="F2564" s="172"/>
    </row>
    <row r="2565" ht="12.75">
      <c r="F2565" s="172"/>
    </row>
    <row r="2566" ht="12.75">
      <c r="F2566" s="172"/>
    </row>
    <row r="2567" ht="12.75">
      <c r="F2567" s="172"/>
    </row>
    <row r="2568" ht="12.75">
      <c r="F2568" s="172"/>
    </row>
    <row r="2569" ht="12.75">
      <c r="F2569" s="172"/>
    </row>
    <row r="2570" ht="12.75">
      <c r="F2570" s="172"/>
    </row>
    <row r="2571" ht="12.75">
      <c r="F2571" s="172"/>
    </row>
    <row r="2572" ht="12.75">
      <c r="F2572" s="172"/>
    </row>
    <row r="2573" ht="12.75">
      <c r="F2573" s="172"/>
    </row>
    <row r="2574" ht="12.75">
      <c r="F2574" s="172"/>
    </row>
    <row r="2575" ht="12.75">
      <c r="F2575" s="172"/>
    </row>
    <row r="2576" ht="12.75">
      <c r="F2576" s="172"/>
    </row>
    <row r="2577" ht="12.75">
      <c r="F2577" s="172"/>
    </row>
    <row r="2578" ht="12.75">
      <c r="F2578" s="172"/>
    </row>
    <row r="2579" ht="12.75">
      <c r="F2579" s="172"/>
    </row>
    <row r="2580" ht="12.75">
      <c r="F2580" s="172"/>
    </row>
    <row r="2581" ht="12.75">
      <c r="F2581" s="172"/>
    </row>
    <row r="2582" ht="12.75">
      <c r="F2582" s="172"/>
    </row>
    <row r="2583" ht="12.75">
      <c r="F2583" s="172"/>
    </row>
    <row r="2584" ht="12.75">
      <c r="F2584" s="172"/>
    </row>
    <row r="2585" ht="12.75">
      <c r="F2585" s="172"/>
    </row>
    <row r="2586" ht="12.75">
      <c r="F2586" s="172"/>
    </row>
    <row r="2587" ht="12.75">
      <c r="F2587" s="172"/>
    </row>
    <row r="2588" ht="12.75">
      <c r="F2588" s="172"/>
    </row>
    <row r="2589" ht="12.75">
      <c r="F2589" s="172"/>
    </row>
    <row r="2590" ht="12.75">
      <c r="F2590" s="172"/>
    </row>
    <row r="2591" ht="12.75">
      <c r="F2591" s="172"/>
    </row>
    <row r="2592" ht="12.75">
      <c r="F2592" s="172"/>
    </row>
    <row r="2593" ht="12.75">
      <c r="F2593" s="172"/>
    </row>
    <row r="2594" ht="12.75">
      <c r="F2594" s="172"/>
    </row>
    <row r="2595" ht="12.75">
      <c r="F2595" s="172"/>
    </row>
    <row r="2596" ht="12.75">
      <c r="F2596" s="172"/>
    </row>
    <row r="2597" ht="12.75">
      <c r="F2597" s="172"/>
    </row>
    <row r="2598" ht="12.75">
      <c r="F2598" s="172"/>
    </row>
    <row r="2599" ht="12.75">
      <c r="F2599" s="172"/>
    </row>
    <row r="2600" ht="12.75">
      <c r="F2600" s="172"/>
    </row>
    <row r="2601" ht="12.75">
      <c r="F2601" s="172"/>
    </row>
    <row r="2602" ht="12.75">
      <c r="F2602" s="172"/>
    </row>
    <row r="2603" ht="12.75">
      <c r="F2603" s="172"/>
    </row>
    <row r="2604" ht="12.75">
      <c r="F2604" s="172"/>
    </row>
    <row r="2605" ht="12.75">
      <c r="F2605" s="172"/>
    </row>
    <row r="2606" ht="12.75">
      <c r="F2606" s="172"/>
    </row>
    <row r="2607" ht="12.75">
      <c r="F2607" s="172"/>
    </row>
    <row r="2608" ht="12.75">
      <c r="F2608" s="172"/>
    </row>
    <row r="2609" ht="12.75">
      <c r="F2609" s="172"/>
    </row>
    <row r="2610" ht="12.75">
      <c r="F2610" s="172"/>
    </row>
    <row r="2611" ht="12.75">
      <c r="F2611" s="172"/>
    </row>
    <row r="2612" ht="12.75">
      <c r="F2612" s="172"/>
    </row>
    <row r="2613" ht="12.75">
      <c r="F2613" s="172"/>
    </row>
    <row r="2614" ht="12.75">
      <c r="F2614" s="172"/>
    </row>
    <row r="2615" ht="12.75">
      <c r="F2615" s="172"/>
    </row>
    <row r="2616" ht="12.75">
      <c r="F2616" s="172"/>
    </row>
    <row r="2617" ht="12.75">
      <c r="F2617" s="172"/>
    </row>
    <row r="2618" ht="12.75">
      <c r="F2618" s="172"/>
    </row>
    <row r="2619" ht="12.75">
      <c r="F2619" s="172"/>
    </row>
    <row r="2620" ht="12.75">
      <c r="F2620" s="172"/>
    </row>
    <row r="2621" ht="12.75">
      <c r="F2621" s="172"/>
    </row>
    <row r="2622" ht="12.75">
      <c r="F2622" s="172"/>
    </row>
    <row r="2623" ht="12.75">
      <c r="F2623" s="172"/>
    </row>
    <row r="2624" ht="12.75">
      <c r="F2624" s="172"/>
    </row>
    <row r="2625" ht="12.75">
      <c r="F2625" s="172"/>
    </row>
    <row r="2626" ht="12.75">
      <c r="F2626" s="172"/>
    </row>
    <row r="2627" ht="12.75">
      <c r="F2627" s="172"/>
    </row>
    <row r="2628" ht="12.75">
      <c r="F2628" s="172"/>
    </row>
    <row r="2629" ht="12.75">
      <c r="F2629" s="172"/>
    </row>
    <row r="2630" ht="12.75">
      <c r="F2630" s="172"/>
    </row>
    <row r="2631" ht="12.75">
      <c r="F2631" s="172"/>
    </row>
    <row r="2632" ht="12.75">
      <c r="F2632" s="172"/>
    </row>
    <row r="2633" ht="12.75">
      <c r="F2633" s="172"/>
    </row>
    <row r="2634" ht="12.75">
      <c r="F2634" s="172"/>
    </row>
    <row r="2635" ht="12.75">
      <c r="F2635" s="172"/>
    </row>
    <row r="2636" ht="12.75">
      <c r="F2636" s="172"/>
    </row>
    <row r="2637" ht="12.75">
      <c r="F2637" s="172"/>
    </row>
    <row r="2638" ht="12.75">
      <c r="F2638" s="172"/>
    </row>
    <row r="2639" ht="12.75">
      <c r="F2639" s="172"/>
    </row>
    <row r="2640" ht="12.75">
      <c r="F2640" s="172"/>
    </row>
    <row r="2641" ht="12.75">
      <c r="F2641" s="172"/>
    </row>
    <row r="2642" ht="12.75">
      <c r="F2642" s="172"/>
    </row>
    <row r="2643" ht="12.75">
      <c r="F2643" s="172"/>
    </row>
    <row r="2644" ht="12.75">
      <c r="F2644" s="172"/>
    </row>
    <row r="2645" ht="12.75">
      <c r="F2645" s="172"/>
    </row>
    <row r="2646" ht="12.75">
      <c r="F2646" s="172"/>
    </row>
    <row r="2647" ht="12.75">
      <c r="F2647" s="172"/>
    </row>
    <row r="2648" ht="12.75">
      <c r="F2648" s="172"/>
    </row>
    <row r="2649" ht="12.75">
      <c r="F2649" s="172"/>
    </row>
    <row r="2650" ht="12.75">
      <c r="F2650" s="172"/>
    </row>
    <row r="2651" ht="12.75">
      <c r="F2651" s="172"/>
    </row>
    <row r="2652" ht="12.75">
      <c r="F2652" s="172"/>
    </row>
    <row r="2653" ht="12.75">
      <c r="F2653" s="172"/>
    </row>
    <row r="2654" ht="12.75">
      <c r="F2654" s="172"/>
    </row>
    <row r="2655" ht="12.75">
      <c r="F2655" s="172"/>
    </row>
    <row r="2656" ht="12.75">
      <c r="F2656" s="172"/>
    </row>
    <row r="2657" ht="12.75">
      <c r="F2657" s="172"/>
    </row>
    <row r="2658" ht="12.75">
      <c r="F2658" s="172"/>
    </row>
    <row r="2659" ht="12.75">
      <c r="F2659" s="172"/>
    </row>
    <row r="2660" ht="12.75">
      <c r="F2660" s="172"/>
    </row>
    <row r="2661" ht="12.75">
      <c r="F2661" s="172"/>
    </row>
    <row r="2662" ht="12.75">
      <c r="F2662" s="172"/>
    </row>
    <row r="2663" ht="12.75">
      <c r="F2663" s="172"/>
    </row>
    <row r="2664" ht="12.75">
      <c r="F2664" s="172"/>
    </row>
    <row r="2665" ht="12.75">
      <c r="F2665" s="172"/>
    </row>
    <row r="2666" ht="12.75">
      <c r="F2666" s="172"/>
    </row>
    <row r="2667" ht="12.75">
      <c r="F2667" s="172"/>
    </row>
    <row r="2668" ht="12.75">
      <c r="F2668" s="172"/>
    </row>
    <row r="2669" ht="12.75">
      <c r="F2669" s="172"/>
    </row>
    <row r="2670" ht="12.75">
      <c r="F2670" s="172"/>
    </row>
    <row r="2671" ht="12.75">
      <c r="F2671" s="172"/>
    </row>
    <row r="2672" ht="12.75">
      <c r="F2672" s="172"/>
    </row>
    <row r="2673" ht="12.75">
      <c r="F2673" s="172"/>
    </row>
    <row r="2674" ht="12.75">
      <c r="F2674" s="172"/>
    </row>
    <row r="2675" ht="12.75">
      <c r="F2675" s="172"/>
    </row>
    <row r="2676" ht="12.75">
      <c r="F2676" s="172"/>
    </row>
    <row r="2677" ht="12.75">
      <c r="F2677" s="172"/>
    </row>
    <row r="2678" ht="12.75">
      <c r="F2678" s="172"/>
    </row>
    <row r="2679" ht="12.75">
      <c r="F2679" s="172"/>
    </row>
    <row r="2680" ht="12.75">
      <c r="F2680" s="172"/>
    </row>
    <row r="2681" ht="12.75">
      <c r="F2681" s="172"/>
    </row>
    <row r="2682" ht="12.75">
      <c r="F2682" s="172"/>
    </row>
    <row r="2683" ht="12.75">
      <c r="F2683" s="172"/>
    </row>
    <row r="2684" ht="12.75">
      <c r="F2684" s="172"/>
    </row>
    <row r="2685" ht="12.75">
      <c r="F2685" s="172"/>
    </row>
    <row r="2686" ht="12.75">
      <c r="F2686" s="172"/>
    </row>
    <row r="2687" ht="12.75">
      <c r="F2687" s="172"/>
    </row>
    <row r="2688" ht="12.75">
      <c r="F2688" s="172"/>
    </row>
    <row r="2689" ht="12.75">
      <c r="F2689" s="172"/>
    </row>
    <row r="2690" ht="12.75">
      <c r="F2690" s="172"/>
    </row>
    <row r="2691" ht="12.75">
      <c r="F2691" s="172"/>
    </row>
    <row r="2692" ht="12.75">
      <c r="F2692" s="172"/>
    </row>
    <row r="2693" ht="12.75">
      <c r="F2693" s="172"/>
    </row>
    <row r="2694" ht="12.75">
      <c r="F2694" s="172"/>
    </row>
    <row r="2695" ht="12.75">
      <c r="F2695" s="172"/>
    </row>
    <row r="2696" ht="12.75">
      <c r="F2696" s="172"/>
    </row>
    <row r="2697" ht="12.75">
      <c r="F2697" s="172"/>
    </row>
    <row r="2698" ht="12.75">
      <c r="F2698" s="172"/>
    </row>
    <row r="2699" ht="12.75">
      <c r="F2699" s="172"/>
    </row>
    <row r="2700" ht="12.75">
      <c r="F2700" s="172"/>
    </row>
    <row r="2701" ht="12.75">
      <c r="F2701" s="172"/>
    </row>
    <row r="2702" ht="12.75">
      <c r="F2702" s="172"/>
    </row>
    <row r="2703" ht="12.75">
      <c r="F2703" s="172"/>
    </row>
    <row r="2704" ht="12.75">
      <c r="F2704" s="172"/>
    </row>
    <row r="2705" ht="12.75">
      <c r="F2705" s="172"/>
    </row>
    <row r="2706" ht="12.75">
      <c r="F2706" s="172"/>
    </row>
    <row r="2707" ht="12.75">
      <c r="F2707" s="172"/>
    </row>
    <row r="2708" ht="12.75">
      <c r="F2708" s="172"/>
    </row>
    <row r="2709" ht="12.75">
      <c r="F2709" s="172"/>
    </row>
    <row r="2710" ht="12.75">
      <c r="F2710" s="172"/>
    </row>
    <row r="2711" ht="12.75">
      <c r="F2711" s="172"/>
    </row>
    <row r="2712" ht="12.75">
      <c r="F2712" s="172"/>
    </row>
    <row r="2713" ht="12.75">
      <c r="F2713" s="172"/>
    </row>
    <row r="2714" ht="12.75">
      <c r="F2714" s="172"/>
    </row>
    <row r="2715" ht="12.75">
      <c r="F2715" s="172"/>
    </row>
    <row r="2716" ht="12.75">
      <c r="F2716" s="172"/>
    </row>
    <row r="2717" ht="12.75">
      <c r="F2717" s="172"/>
    </row>
    <row r="2718" ht="12.75">
      <c r="F2718" s="172"/>
    </row>
    <row r="2719" ht="12.75">
      <c r="F2719" s="172"/>
    </row>
    <row r="2720" ht="12.75">
      <c r="F2720" s="172"/>
    </row>
    <row r="2721" ht="12.75">
      <c r="F2721" s="172"/>
    </row>
    <row r="2722" ht="12.75">
      <c r="F2722" s="172"/>
    </row>
    <row r="2723" ht="12.75">
      <c r="F2723" s="172"/>
    </row>
    <row r="2724" ht="12.75">
      <c r="F2724" s="172"/>
    </row>
    <row r="2725" ht="12.75">
      <c r="F2725" s="172"/>
    </row>
    <row r="2726" ht="12.75">
      <c r="F2726" s="172"/>
    </row>
    <row r="2727" ht="12.75">
      <c r="F2727" s="172"/>
    </row>
    <row r="2728" ht="12.75">
      <c r="F2728" s="172"/>
    </row>
    <row r="2729" ht="12.75">
      <c r="F2729" s="172"/>
    </row>
    <row r="2730" ht="12.75">
      <c r="F2730" s="172"/>
    </row>
    <row r="2731" ht="12.75">
      <c r="F2731" s="172"/>
    </row>
    <row r="2732" ht="12.75">
      <c r="F2732" s="172"/>
    </row>
    <row r="2733" ht="12.75">
      <c r="F2733" s="172"/>
    </row>
    <row r="2734" ht="12.75">
      <c r="F2734" s="172"/>
    </row>
    <row r="2735" ht="12.75">
      <c r="F2735" s="172"/>
    </row>
    <row r="2736" ht="12.75">
      <c r="F2736" s="172"/>
    </row>
    <row r="2737" ht="12.75">
      <c r="F2737" s="172"/>
    </row>
    <row r="2738" ht="12.75">
      <c r="F2738" s="172"/>
    </row>
    <row r="2739" ht="12.75">
      <c r="F2739" s="172"/>
    </row>
    <row r="2740" ht="12.75">
      <c r="F2740" s="172"/>
    </row>
    <row r="2741" ht="12.75">
      <c r="F2741" s="172"/>
    </row>
    <row r="2742" ht="12.75">
      <c r="F2742" s="172"/>
    </row>
    <row r="2743" ht="12.75">
      <c r="F2743" s="172"/>
    </row>
    <row r="2744" ht="12.75">
      <c r="F2744" s="172"/>
    </row>
    <row r="2745" ht="12.75">
      <c r="F2745" s="172"/>
    </row>
    <row r="2746" ht="12.75">
      <c r="F2746" s="172"/>
    </row>
    <row r="2747" ht="12.75">
      <c r="F2747" s="172"/>
    </row>
    <row r="2748" ht="12.75">
      <c r="F2748" s="172"/>
    </row>
    <row r="2749" ht="12.75">
      <c r="F2749" s="172"/>
    </row>
    <row r="2750" ht="12.75">
      <c r="F2750" s="172"/>
    </row>
    <row r="2751" ht="12.75">
      <c r="F2751" s="172"/>
    </row>
    <row r="2752" ht="12.75">
      <c r="F2752" s="172"/>
    </row>
    <row r="2753" ht="12.75">
      <c r="F2753" s="172"/>
    </row>
    <row r="2754" ht="12.75">
      <c r="F2754" s="172"/>
    </row>
    <row r="2755" ht="12.75">
      <c r="F2755" s="172"/>
    </row>
    <row r="2756" ht="12.75">
      <c r="F2756" s="172"/>
    </row>
    <row r="2757" ht="12.75">
      <c r="F2757" s="172"/>
    </row>
    <row r="2758" ht="12.75">
      <c r="F2758" s="172"/>
    </row>
    <row r="2759" ht="12.75">
      <c r="F2759" s="172"/>
    </row>
    <row r="2760" ht="12.75">
      <c r="F2760" s="172"/>
    </row>
    <row r="2761" ht="12.75">
      <c r="F2761" s="172"/>
    </row>
    <row r="2762" ht="12.75">
      <c r="F2762" s="172"/>
    </row>
    <row r="2763" ht="12.75">
      <c r="F2763" s="172"/>
    </row>
    <row r="2764" ht="12.75">
      <c r="F2764" s="172"/>
    </row>
    <row r="2765" ht="12.75">
      <c r="F2765" s="172"/>
    </row>
    <row r="2766" ht="12.75">
      <c r="F2766" s="172"/>
    </row>
    <row r="2767" ht="12.75">
      <c r="F2767" s="172"/>
    </row>
    <row r="2768" ht="12.75">
      <c r="F2768" s="172"/>
    </row>
    <row r="2769" ht="12.75">
      <c r="F2769" s="172"/>
    </row>
    <row r="2770" ht="12.75">
      <c r="F2770" s="172"/>
    </row>
    <row r="2771" ht="12.75">
      <c r="F2771" s="172"/>
    </row>
    <row r="2772" ht="12.75">
      <c r="F2772" s="172"/>
    </row>
    <row r="2773" ht="12.75">
      <c r="F2773" s="172"/>
    </row>
    <row r="2774" ht="12.75">
      <c r="F2774" s="172"/>
    </row>
    <row r="2775" ht="12.75">
      <c r="F2775" s="172"/>
    </row>
    <row r="2776" ht="12.75">
      <c r="F2776" s="172"/>
    </row>
    <row r="2777" ht="12.75">
      <c r="F2777" s="172"/>
    </row>
    <row r="2778" ht="12.75">
      <c r="F2778" s="172"/>
    </row>
    <row r="2779" ht="12.75">
      <c r="F2779" s="172"/>
    </row>
    <row r="2780" ht="12.75">
      <c r="F2780" s="172"/>
    </row>
    <row r="2781" ht="12.75">
      <c r="F2781" s="172"/>
    </row>
    <row r="2782" ht="12.75">
      <c r="F2782" s="172"/>
    </row>
    <row r="2783" ht="12.75">
      <c r="F2783" s="172"/>
    </row>
    <row r="2784" ht="12.75">
      <c r="F2784" s="172"/>
    </row>
    <row r="2785" ht="12.75">
      <c r="F2785" s="172"/>
    </row>
    <row r="2786" ht="12.75">
      <c r="F2786" s="172"/>
    </row>
    <row r="2787" ht="12.75">
      <c r="F2787" s="172"/>
    </row>
    <row r="2788" ht="12.75">
      <c r="F2788" s="172"/>
    </row>
    <row r="2789" ht="12.75">
      <c r="F2789" s="172"/>
    </row>
    <row r="2790" ht="12.75">
      <c r="F2790" s="172"/>
    </row>
    <row r="2791" ht="12.75">
      <c r="F2791" s="172"/>
    </row>
    <row r="2792" ht="12.75">
      <c r="F2792" s="172"/>
    </row>
    <row r="2793" ht="12.75">
      <c r="F2793" s="172"/>
    </row>
    <row r="2794" ht="12.75">
      <c r="F2794" s="172"/>
    </row>
    <row r="2795" ht="12.75">
      <c r="F2795" s="172"/>
    </row>
    <row r="2796" ht="12.75">
      <c r="F2796" s="172"/>
    </row>
    <row r="2797" ht="12.75">
      <c r="F2797" s="172"/>
    </row>
    <row r="2798" ht="12.75">
      <c r="F2798" s="172"/>
    </row>
    <row r="2799" ht="12.75">
      <c r="F2799" s="172"/>
    </row>
    <row r="2800" ht="12.75">
      <c r="F2800" s="172"/>
    </row>
    <row r="2801" ht="12.75">
      <c r="F2801" s="172"/>
    </row>
    <row r="2802" ht="12.75">
      <c r="F2802" s="172"/>
    </row>
    <row r="2803" ht="12.75">
      <c r="F2803" s="172"/>
    </row>
    <row r="2804" ht="12.75">
      <c r="F2804" s="172"/>
    </row>
    <row r="2805" ht="12.75">
      <c r="F2805" s="172"/>
    </row>
    <row r="2806" ht="12.75">
      <c r="F2806" s="172"/>
    </row>
    <row r="2807" ht="12.75">
      <c r="F2807" s="172"/>
    </row>
    <row r="2808" ht="12.75">
      <c r="F2808" s="172"/>
    </row>
    <row r="2809" ht="12.75">
      <c r="F2809" s="172"/>
    </row>
    <row r="2810" ht="12.75">
      <c r="F2810" s="172"/>
    </row>
    <row r="2811" ht="12.75">
      <c r="F2811" s="172"/>
    </row>
    <row r="2812" ht="12.75">
      <c r="F2812" s="172"/>
    </row>
    <row r="2813" ht="12.75">
      <c r="F2813" s="172"/>
    </row>
    <row r="2814" ht="12.75">
      <c r="F2814" s="172"/>
    </row>
    <row r="2815" ht="12.75">
      <c r="F2815" s="172"/>
    </row>
    <row r="2816" ht="12.75">
      <c r="F2816" s="172"/>
    </row>
    <row r="2817" ht="12.75">
      <c r="F2817" s="172"/>
    </row>
    <row r="2818" ht="12.75">
      <c r="F2818" s="172"/>
    </row>
    <row r="2819" ht="12.75">
      <c r="F2819" s="172"/>
    </row>
    <row r="2820" ht="12.75">
      <c r="F2820" s="172"/>
    </row>
    <row r="2821" ht="12.75">
      <c r="F2821" s="172"/>
    </row>
    <row r="2822" ht="12.75">
      <c r="F2822" s="172"/>
    </row>
    <row r="2823" ht="12.75">
      <c r="F2823" s="172"/>
    </row>
    <row r="2824" ht="12.75">
      <c r="F2824" s="172"/>
    </row>
    <row r="2825" ht="12.75">
      <c r="F2825" s="172"/>
    </row>
    <row r="2826" ht="12.75">
      <c r="F2826" s="172"/>
    </row>
    <row r="2827" ht="12.75">
      <c r="F2827" s="172"/>
    </row>
    <row r="2828" ht="12.75">
      <c r="F2828" s="172"/>
    </row>
    <row r="2829" ht="12.75">
      <c r="F2829" s="172"/>
    </row>
    <row r="2830" ht="12.75">
      <c r="F2830" s="172"/>
    </row>
    <row r="2831" ht="12.75">
      <c r="F2831" s="172"/>
    </row>
    <row r="2832" ht="12.75">
      <c r="F2832" s="172"/>
    </row>
    <row r="2833" ht="12.75">
      <c r="F2833" s="172"/>
    </row>
    <row r="2834" ht="12.75">
      <c r="F2834" s="172"/>
    </row>
    <row r="2835" ht="12.75">
      <c r="F2835" s="172"/>
    </row>
    <row r="2836" ht="12.75">
      <c r="F2836" s="172"/>
    </row>
    <row r="2837" ht="12.75">
      <c r="F2837" s="172"/>
    </row>
    <row r="2838" ht="12.75">
      <c r="F2838" s="172"/>
    </row>
    <row r="2839" ht="12.75">
      <c r="F2839" s="172"/>
    </row>
    <row r="2840" ht="12.75">
      <c r="F2840" s="172"/>
    </row>
    <row r="2841" ht="12.75">
      <c r="F2841" s="172"/>
    </row>
    <row r="2842" ht="12.75">
      <c r="F2842" s="172"/>
    </row>
    <row r="2843" ht="12.75">
      <c r="F2843" s="172"/>
    </row>
    <row r="2844" ht="12.75">
      <c r="F2844" s="172"/>
    </row>
    <row r="2845" ht="12.75">
      <c r="F2845" s="172"/>
    </row>
    <row r="2846" ht="12.75">
      <c r="F2846" s="172"/>
    </row>
    <row r="2847" ht="12.75">
      <c r="F2847" s="172"/>
    </row>
    <row r="2848" ht="12.75">
      <c r="F2848" s="172"/>
    </row>
    <row r="2849" ht="12.75">
      <c r="F2849" s="172"/>
    </row>
    <row r="2850" ht="12.75">
      <c r="F2850" s="172"/>
    </row>
    <row r="2851" ht="12.75">
      <c r="F2851" s="172"/>
    </row>
    <row r="2852" ht="12.75">
      <c r="F2852" s="172"/>
    </row>
    <row r="2853" ht="12.75">
      <c r="F2853" s="172"/>
    </row>
    <row r="2854" ht="12.75">
      <c r="F2854" s="172"/>
    </row>
    <row r="2855" ht="12.75">
      <c r="F2855" s="172"/>
    </row>
    <row r="2856" ht="12.75">
      <c r="F2856" s="172"/>
    </row>
    <row r="2857" ht="12.75">
      <c r="F2857" s="172"/>
    </row>
    <row r="2858" ht="12.75">
      <c r="F2858" s="172"/>
    </row>
    <row r="2859" ht="12.75">
      <c r="F2859" s="172"/>
    </row>
    <row r="2860" ht="12.75">
      <c r="F2860" s="172"/>
    </row>
    <row r="2861" ht="12.75">
      <c r="F2861" s="172"/>
    </row>
    <row r="2862" ht="12.75">
      <c r="F2862" s="172"/>
    </row>
    <row r="2863" ht="12.75">
      <c r="F2863" s="172"/>
    </row>
    <row r="2864" ht="12.75">
      <c r="F2864" s="172"/>
    </row>
    <row r="2865" ht="12.75">
      <c r="F2865" s="172"/>
    </row>
    <row r="2866" ht="12.75">
      <c r="F2866" s="172"/>
    </row>
    <row r="2867" ht="12.75">
      <c r="F2867" s="172"/>
    </row>
    <row r="2868" ht="12.75">
      <c r="F2868" s="172"/>
    </row>
    <row r="2869" ht="12.75">
      <c r="F2869" s="172"/>
    </row>
    <row r="2870" ht="12.75">
      <c r="F2870" s="172"/>
    </row>
    <row r="2871" ht="12.75">
      <c r="F2871" s="172"/>
    </row>
    <row r="2872" ht="12.75">
      <c r="F2872" s="172"/>
    </row>
    <row r="2873" ht="12.75">
      <c r="F2873" s="172"/>
    </row>
    <row r="2874" ht="12.75">
      <c r="F2874" s="172"/>
    </row>
    <row r="2875" ht="12.75">
      <c r="F2875" s="172"/>
    </row>
    <row r="2876" ht="12.75">
      <c r="F2876" s="172"/>
    </row>
    <row r="2877" ht="12.75">
      <c r="F2877" s="172"/>
    </row>
    <row r="2878" ht="12.75">
      <c r="F2878" s="172"/>
    </row>
    <row r="2879" ht="12.75">
      <c r="F2879" s="172"/>
    </row>
    <row r="2880" ht="12.75">
      <c r="F2880" s="172"/>
    </row>
    <row r="2881" ht="12.75">
      <c r="F2881" s="172"/>
    </row>
    <row r="2882" ht="12.75">
      <c r="F2882" s="172"/>
    </row>
    <row r="2883" ht="12.75">
      <c r="F2883" s="172"/>
    </row>
    <row r="2884" ht="12.75">
      <c r="F2884" s="172"/>
    </row>
    <row r="2885" ht="12.75">
      <c r="F2885" s="172"/>
    </row>
    <row r="2886" ht="12.75">
      <c r="F2886" s="172"/>
    </row>
    <row r="2887" ht="12.75">
      <c r="F2887" s="172"/>
    </row>
    <row r="2888" ht="12.75">
      <c r="F2888" s="172"/>
    </row>
    <row r="2889" ht="12.75">
      <c r="F2889" s="172"/>
    </row>
    <row r="2890" ht="12.75">
      <c r="F2890" s="172"/>
    </row>
    <row r="2891" ht="12.75">
      <c r="F2891" s="172"/>
    </row>
    <row r="2892" ht="12.75">
      <c r="F2892" s="172"/>
    </row>
    <row r="2893" ht="12.75">
      <c r="F2893" s="172"/>
    </row>
    <row r="2894" ht="12.75">
      <c r="F2894" s="172"/>
    </row>
    <row r="2895" ht="12.75">
      <c r="F2895" s="172"/>
    </row>
    <row r="2896" ht="12.75">
      <c r="F2896" s="172"/>
    </row>
    <row r="2897" ht="12.75">
      <c r="F2897" s="172"/>
    </row>
    <row r="2898" ht="12.75">
      <c r="F2898" s="172"/>
    </row>
    <row r="2899" ht="12.75">
      <c r="F2899" s="172"/>
    </row>
    <row r="2900" ht="12.75">
      <c r="F2900" s="172"/>
    </row>
    <row r="2901" ht="12.75">
      <c r="F2901" s="172"/>
    </row>
    <row r="2902" ht="12.75">
      <c r="F2902" s="172"/>
    </row>
    <row r="2903" ht="12.75">
      <c r="F2903" s="172"/>
    </row>
    <row r="2904" ht="12.75">
      <c r="F2904" s="172"/>
    </row>
    <row r="2905" ht="12.75">
      <c r="F2905" s="172"/>
    </row>
    <row r="2906" ht="12.75">
      <c r="F2906" s="172"/>
    </row>
    <row r="2907" ht="12.75">
      <c r="F2907" s="172"/>
    </row>
    <row r="2908" ht="12.75">
      <c r="F2908" s="172"/>
    </row>
    <row r="2909" ht="12.75">
      <c r="F2909" s="172"/>
    </row>
    <row r="2910" ht="12.75">
      <c r="F2910" s="172"/>
    </row>
    <row r="2911" ht="12.75">
      <c r="F2911" s="172"/>
    </row>
    <row r="2912" ht="12.75">
      <c r="F2912" s="172"/>
    </row>
    <row r="2913" ht="12.75">
      <c r="F2913" s="172"/>
    </row>
    <row r="2914" ht="12.75">
      <c r="F2914" s="172"/>
    </row>
    <row r="2915" ht="12.75">
      <c r="F2915" s="172"/>
    </row>
    <row r="2916" ht="12.75">
      <c r="F2916" s="172"/>
    </row>
    <row r="2917" ht="12.75">
      <c r="F2917" s="172"/>
    </row>
    <row r="2918" ht="12.75">
      <c r="F2918" s="172"/>
    </row>
    <row r="2919" ht="12.75">
      <c r="F2919" s="172"/>
    </row>
    <row r="2920" ht="12.75">
      <c r="F2920" s="172"/>
    </row>
    <row r="2921" ht="12.75">
      <c r="F2921" s="172"/>
    </row>
    <row r="2922" ht="12.75">
      <c r="F2922" s="172"/>
    </row>
    <row r="2923" ht="12.75">
      <c r="F2923" s="172"/>
    </row>
    <row r="2924" ht="12.75">
      <c r="F2924" s="172"/>
    </row>
    <row r="2925" ht="12.75">
      <c r="F2925" s="172"/>
    </row>
    <row r="2926" ht="12.75">
      <c r="F2926" s="172"/>
    </row>
    <row r="2927" ht="12.75">
      <c r="F2927" s="172"/>
    </row>
    <row r="2928" ht="12.75">
      <c r="F2928" s="172"/>
    </row>
    <row r="2929" ht="12.75">
      <c r="F2929" s="172"/>
    </row>
    <row r="2930" ht="12.75">
      <c r="F2930" s="172"/>
    </row>
    <row r="2931" ht="12.75">
      <c r="F2931" s="172"/>
    </row>
    <row r="2932" ht="12.75">
      <c r="F2932" s="172"/>
    </row>
    <row r="2933" ht="12.75">
      <c r="F2933" s="172"/>
    </row>
    <row r="2934" ht="12.75">
      <c r="F2934" s="172"/>
    </row>
    <row r="2935" ht="12.75">
      <c r="F2935" s="172"/>
    </row>
    <row r="2936" ht="12.75">
      <c r="F2936" s="172"/>
    </row>
    <row r="2937" ht="12.75">
      <c r="F2937" s="172"/>
    </row>
    <row r="2938" ht="12.75">
      <c r="F2938" s="172"/>
    </row>
    <row r="2939" ht="12.75">
      <c r="F2939" s="172"/>
    </row>
    <row r="2940" ht="12.75">
      <c r="F2940" s="172"/>
    </row>
    <row r="2941" ht="12.75">
      <c r="F2941" s="172"/>
    </row>
    <row r="2942" ht="12.75">
      <c r="F2942" s="172"/>
    </row>
    <row r="2943" ht="12.75">
      <c r="F2943" s="172"/>
    </row>
    <row r="2944" ht="12.75">
      <c r="F2944" s="172"/>
    </row>
    <row r="2945" ht="12.75">
      <c r="F2945" s="172"/>
    </row>
    <row r="2946" ht="12.75">
      <c r="F2946" s="172"/>
    </row>
    <row r="2947" ht="12.75">
      <c r="F2947" s="172"/>
    </row>
    <row r="2948" ht="12.75">
      <c r="F2948" s="172"/>
    </row>
    <row r="2949" ht="12.75">
      <c r="F2949" s="172"/>
    </row>
    <row r="2950" ht="12.75">
      <c r="F2950" s="172"/>
    </row>
    <row r="2951" ht="12.75">
      <c r="F2951" s="172"/>
    </row>
    <row r="2952" ht="12.75">
      <c r="F2952" s="172"/>
    </row>
    <row r="2953" ht="12.75">
      <c r="F2953" s="172"/>
    </row>
    <row r="2954" ht="12.75">
      <c r="F2954" s="172"/>
    </row>
    <row r="2955" ht="12.75">
      <c r="F2955" s="172"/>
    </row>
    <row r="2956" ht="12.75">
      <c r="F2956" s="172"/>
    </row>
    <row r="2957" ht="12.75">
      <c r="F2957" s="172"/>
    </row>
    <row r="2958" ht="12.75">
      <c r="F2958" s="172"/>
    </row>
    <row r="2959" ht="12.75">
      <c r="F2959" s="172"/>
    </row>
    <row r="2960" ht="12.75">
      <c r="F2960" s="172"/>
    </row>
    <row r="2961" ht="12.75">
      <c r="F2961" s="172"/>
    </row>
    <row r="2962" ht="12.75">
      <c r="F2962" s="172"/>
    </row>
    <row r="2963" ht="12.75">
      <c r="F2963" s="172"/>
    </row>
    <row r="2964" ht="12.75">
      <c r="F2964" s="172"/>
    </row>
    <row r="2965" ht="12.75">
      <c r="F2965" s="172"/>
    </row>
    <row r="2966" ht="12.75">
      <c r="F2966" s="172"/>
    </row>
    <row r="2967" ht="12.75">
      <c r="F2967" s="172"/>
    </row>
    <row r="2968" ht="12.75">
      <c r="F2968" s="172"/>
    </row>
    <row r="2969" ht="12.75">
      <c r="F2969" s="172"/>
    </row>
    <row r="2970" ht="12.75">
      <c r="F2970" s="172"/>
    </row>
    <row r="2971" ht="12.75">
      <c r="F2971" s="172"/>
    </row>
    <row r="2972" ht="12.75">
      <c r="F2972" s="172"/>
    </row>
    <row r="2973" ht="12.75">
      <c r="F2973" s="172"/>
    </row>
    <row r="2974" ht="12.75">
      <c r="F2974" s="172"/>
    </row>
    <row r="2975" ht="12.75">
      <c r="F2975" s="172"/>
    </row>
    <row r="2976" ht="12.75">
      <c r="F2976" s="172"/>
    </row>
    <row r="2977" ht="12.75">
      <c r="F2977" s="172"/>
    </row>
    <row r="2978" ht="12.75">
      <c r="F2978" s="172"/>
    </row>
    <row r="2979" ht="12.75">
      <c r="F2979" s="172"/>
    </row>
    <row r="2980" ht="12.75">
      <c r="F2980" s="172"/>
    </row>
    <row r="2981" ht="12.75">
      <c r="F2981" s="172"/>
    </row>
    <row r="2982" ht="12.75">
      <c r="F2982" s="172"/>
    </row>
    <row r="2983" ht="12.75">
      <c r="F2983" s="172"/>
    </row>
    <row r="2984" ht="12.75">
      <c r="F2984" s="172"/>
    </row>
    <row r="2985" ht="12.75">
      <c r="F2985" s="172"/>
    </row>
    <row r="2986" ht="12.75">
      <c r="F2986" s="172"/>
    </row>
    <row r="2987" ht="12.75">
      <c r="F2987" s="172"/>
    </row>
    <row r="2988" ht="12.75">
      <c r="F2988" s="172"/>
    </row>
    <row r="2989" ht="12.75">
      <c r="F2989" s="172"/>
    </row>
    <row r="2990" ht="12.75">
      <c r="F2990" s="172"/>
    </row>
    <row r="2991" ht="12.75">
      <c r="F2991" s="172"/>
    </row>
    <row r="2992" ht="12.75">
      <c r="F2992" s="172"/>
    </row>
    <row r="2993" ht="12.75">
      <c r="F2993" s="172"/>
    </row>
    <row r="2994" ht="12.75">
      <c r="F2994" s="172"/>
    </row>
    <row r="2995" ht="12.75">
      <c r="F2995" s="172"/>
    </row>
    <row r="2996" ht="12.75">
      <c r="F2996" s="172"/>
    </row>
    <row r="2997" ht="12.75">
      <c r="F2997" s="172"/>
    </row>
    <row r="2998" ht="12.75">
      <c r="F2998" s="172"/>
    </row>
    <row r="2999" ht="12.75">
      <c r="F2999" s="172"/>
    </row>
    <row r="3000" ht="12.75">
      <c r="F3000" s="172"/>
    </row>
    <row r="3001" ht="12.75">
      <c r="F3001" s="172"/>
    </row>
    <row r="3002" ht="12.75">
      <c r="F3002" s="172"/>
    </row>
    <row r="3003" ht="12.75">
      <c r="F3003" s="172"/>
    </row>
    <row r="3004" ht="12.75">
      <c r="F3004" s="172"/>
    </row>
    <row r="3005" ht="12.75">
      <c r="F3005" s="172"/>
    </row>
    <row r="3006" ht="12.75">
      <c r="F3006" s="172"/>
    </row>
    <row r="3007" ht="12.75">
      <c r="F3007" s="172"/>
    </row>
    <row r="3008" ht="12.75">
      <c r="F3008" s="172"/>
    </row>
    <row r="3009" ht="12.75">
      <c r="F3009" s="172"/>
    </row>
    <row r="3010" ht="12.75">
      <c r="F3010" s="172"/>
    </row>
    <row r="3011" ht="12.75">
      <c r="F3011" s="172"/>
    </row>
    <row r="3012" ht="12.75">
      <c r="F3012" s="172"/>
    </row>
    <row r="3013" ht="12.75">
      <c r="F3013" s="172"/>
    </row>
    <row r="3014" ht="12.75">
      <c r="F3014" s="172"/>
    </row>
    <row r="3015" ht="12.75">
      <c r="F3015" s="172"/>
    </row>
    <row r="3016" ht="12.75">
      <c r="F3016" s="172"/>
    </row>
    <row r="3017" ht="12.75">
      <c r="F3017" s="172"/>
    </row>
    <row r="3018" ht="12.75">
      <c r="F3018" s="172"/>
    </row>
    <row r="3019" ht="12.75">
      <c r="F3019" s="172"/>
    </row>
    <row r="3020" ht="12.75">
      <c r="F3020" s="172"/>
    </row>
    <row r="3021" ht="12.75">
      <c r="F3021" s="172"/>
    </row>
    <row r="3022" ht="12.75">
      <c r="F3022" s="172"/>
    </row>
    <row r="3023" ht="12.75">
      <c r="F3023" s="172"/>
    </row>
    <row r="3024" ht="12.75">
      <c r="F3024" s="172"/>
    </row>
    <row r="3025" ht="12.75">
      <c r="F3025" s="172"/>
    </row>
    <row r="3026" ht="12.75">
      <c r="F3026" s="172"/>
    </row>
    <row r="3027" ht="12.75">
      <c r="F3027" s="172"/>
    </row>
    <row r="3028" ht="12.75">
      <c r="F3028" s="172"/>
    </row>
    <row r="3029" ht="12.75">
      <c r="F3029" s="172"/>
    </row>
    <row r="3030" ht="12.75">
      <c r="F3030" s="172"/>
    </row>
    <row r="3031" ht="12.75">
      <c r="F3031" s="172"/>
    </row>
    <row r="3032" ht="12.75">
      <c r="F3032" s="172"/>
    </row>
    <row r="3033" ht="12.75">
      <c r="F3033" s="172"/>
    </row>
    <row r="3034" ht="12.75">
      <c r="F3034" s="172"/>
    </row>
    <row r="3035" ht="12.75">
      <c r="F3035" s="172"/>
    </row>
    <row r="3036" ht="12.75">
      <c r="F3036" s="172"/>
    </row>
    <row r="3037" ht="12.75">
      <c r="F3037" s="172"/>
    </row>
    <row r="3038" ht="12.75">
      <c r="F3038" s="172"/>
    </row>
    <row r="3039" ht="12.75">
      <c r="F3039" s="172"/>
    </row>
    <row r="3040" ht="12.75">
      <c r="F3040" s="172"/>
    </row>
    <row r="3041" ht="12.75">
      <c r="F3041" s="172"/>
    </row>
    <row r="3042" ht="12.75">
      <c r="F3042" s="172"/>
    </row>
    <row r="3043" ht="12.75">
      <c r="F3043" s="172"/>
    </row>
    <row r="3044" ht="12.75">
      <c r="F3044" s="172"/>
    </row>
    <row r="3045" ht="12.75">
      <c r="F3045" s="172"/>
    </row>
    <row r="3046" ht="12.75">
      <c r="F3046" s="172"/>
    </row>
    <row r="3047" ht="12.75">
      <c r="F3047" s="172"/>
    </row>
    <row r="3048" ht="12.75">
      <c r="F3048" s="172"/>
    </row>
    <row r="3049" ht="12.75">
      <c r="F3049" s="172"/>
    </row>
    <row r="3050" ht="12.75">
      <c r="F3050" s="172"/>
    </row>
    <row r="3051" ht="12.75">
      <c r="F3051" s="172"/>
    </row>
    <row r="3052" ht="12.75">
      <c r="F3052" s="172"/>
    </row>
    <row r="3053" ht="12.75">
      <c r="F3053" s="172"/>
    </row>
    <row r="3054" ht="12.75">
      <c r="F3054" s="172"/>
    </row>
    <row r="3055" ht="12.75">
      <c r="F3055" s="172"/>
    </row>
    <row r="3056" ht="12.75">
      <c r="F3056" s="172"/>
    </row>
    <row r="3057" ht="12.75">
      <c r="F3057" s="172"/>
    </row>
    <row r="3058" ht="12.75">
      <c r="F3058" s="172"/>
    </row>
    <row r="3059" ht="12.75">
      <c r="F3059" s="172"/>
    </row>
    <row r="3060" ht="12.75">
      <c r="F3060" s="172"/>
    </row>
    <row r="3061" ht="12.75">
      <c r="F3061" s="172"/>
    </row>
    <row r="3062" ht="12.75">
      <c r="F3062" s="172"/>
    </row>
    <row r="3063" ht="12.75">
      <c r="F3063" s="172"/>
    </row>
    <row r="3064" ht="12.75">
      <c r="F3064" s="172"/>
    </row>
    <row r="3065" ht="12.75">
      <c r="F3065" s="172"/>
    </row>
    <row r="3066" ht="12.75">
      <c r="F3066" s="172"/>
    </row>
    <row r="3067" ht="12.75">
      <c r="F3067" s="172"/>
    </row>
    <row r="3068" ht="12.75">
      <c r="F3068" s="172"/>
    </row>
    <row r="3069" ht="12.75">
      <c r="F3069" s="172"/>
    </row>
    <row r="3070" ht="12.75">
      <c r="F3070" s="172"/>
    </row>
    <row r="3071" ht="12.75">
      <c r="F3071" s="172"/>
    </row>
    <row r="3072" ht="12.75">
      <c r="F3072" s="172"/>
    </row>
    <row r="3073" ht="12.75">
      <c r="F3073" s="172"/>
    </row>
    <row r="3074" ht="12.75">
      <c r="F3074" s="172"/>
    </row>
    <row r="3075" ht="12.75">
      <c r="F3075" s="172"/>
    </row>
    <row r="3076" ht="12.75">
      <c r="F3076" s="172"/>
    </row>
    <row r="3077" ht="12.75">
      <c r="F3077" s="172"/>
    </row>
    <row r="3078" ht="12.75">
      <c r="F3078" s="172"/>
    </row>
    <row r="3079" ht="12.75">
      <c r="F3079" s="172"/>
    </row>
    <row r="3080" ht="12.75">
      <c r="F3080" s="172"/>
    </row>
    <row r="3081" ht="12.75">
      <c r="F3081" s="172"/>
    </row>
    <row r="3082" ht="12.75">
      <c r="F3082" s="172"/>
    </row>
    <row r="3083" ht="12.75">
      <c r="F3083" s="172"/>
    </row>
    <row r="3084" ht="12.75">
      <c r="F3084" s="172"/>
    </row>
    <row r="3085" ht="12.75">
      <c r="F3085" s="172"/>
    </row>
    <row r="3086" ht="12.75">
      <c r="F3086" s="172"/>
    </row>
    <row r="3087" ht="12.75">
      <c r="F3087" s="172"/>
    </row>
    <row r="3088" ht="12.75">
      <c r="F3088" s="172"/>
    </row>
    <row r="3089" ht="12.75">
      <c r="F3089" s="172"/>
    </row>
    <row r="3090" ht="12.75">
      <c r="F3090" s="172"/>
    </row>
    <row r="3091" ht="12.75">
      <c r="F3091" s="172"/>
    </row>
    <row r="3092" ht="12.75">
      <c r="F3092" s="172"/>
    </row>
    <row r="3093" ht="12.75">
      <c r="F3093" s="172"/>
    </row>
    <row r="3094" ht="12.75">
      <c r="F3094" s="172"/>
    </row>
    <row r="3095" ht="12.75">
      <c r="F3095" s="172"/>
    </row>
    <row r="3096" ht="12.75">
      <c r="F3096" s="172"/>
    </row>
    <row r="3097" ht="12.75">
      <c r="F3097" s="172"/>
    </row>
    <row r="3098" ht="12.75">
      <c r="F3098" s="172"/>
    </row>
    <row r="3099" ht="12.75">
      <c r="F3099" s="172"/>
    </row>
    <row r="3100" ht="12.75">
      <c r="F3100" s="172"/>
    </row>
    <row r="3101" ht="12.75">
      <c r="F3101" s="172"/>
    </row>
    <row r="3102" ht="12.75">
      <c r="F3102" s="172"/>
    </row>
    <row r="3103" ht="12.75">
      <c r="F3103" s="172"/>
    </row>
    <row r="3104" ht="12.75">
      <c r="F3104" s="172"/>
    </row>
    <row r="3105" ht="12.75">
      <c r="F3105" s="172"/>
    </row>
    <row r="3106" ht="12.75">
      <c r="F3106" s="172"/>
    </row>
    <row r="3107" ht="12.75">
      <c r="F3107" s="172"/>
    </row>
    <row r="3108" ht="12.75">
      <c r="F3108" s="172"/>
    </row>
    <row r="3109" ht="12.75">
      <c r="F3109" s="172"/>
    </row>
    <row r="3110" ht="12.75">
      <c r="F3110" s="172"/>
    </row>
    <row r="3111" ht="12.75">
      <c r="F3111" s="172"/>
    </row>
    <row r="3112" ht="12.75">
      <c r="F3112" s="172"/>
    </row>
    <row r="3113" ht="12.75">
      <c r="F3113" s="172"/>
    </row>
    <row r="3114" ht="12.75">
      <c r="F3114" s="172"/>
    </row>
    <row r="3115" ht="12.75">
      <c r="F3115" s="172"/>
    </row>
    <row r="3116" ht="12.75">
      <c r="F3116" s="172"/>
    </row>
    <row r="3117" ht="12.75">
      <c r="F3117" s="172"/>
    </row>
    <row r="3118" ht="12.75">
      <c r="F3118" s="172"/>
    </row>
    <row r="3119" ht="12.75">
      <c r="F3119" s="172"/>
    </row>
    <row r="3120" ht="12.75">
      <c r="F3120" s="172"/>
    </row>
    <row r="3121" ht="12.75">
      <c r="F3121" s="172"/>
    </row>
    <row r="3122" ht="12.75">
      <c r="F3122" s="172"/>
    </row>
    <row r="3123" ht="12.75">
      <c r="F3123" s="172"/>
    </row>
    <row r="3124" ht="12.75">
      <c r="F3124" s="172"/>
    </row>
    <row r="3125" ht="12.75">
      <c r="F3125" s="172"/>
    </row>
    <row r="3126" ht="12.75">
      <c r="F3126" s="172"/>
    </row>
    <row r="3127" ht="12.75">
      <c r="F3127" s="172"/>
    </row>
    <row r="3128" ht="12.75">
      <c r="F3128" s="172"/>
    </row>
    <row r="3129" ht="12.75">
      <c r="F3129" s="172"/>
    </row>
    <row r="3130" ht="12.75">
      <c r="F3130" s="172"/>
    </row>
    <row r="3131" ht="12.75">
      <c r="F3131" s="172"/>
    </row>
    <row r="3132" ht="12.75">
      <c r="F3132" s="172"/>
    </row>
    <row r="3133" ht="12.75">
      <c r="F3133" s="172"/>
    </row>
    <row r="3134" ht="12.75">
      <c r="F3134" s="172"/>
    </row>
    <row r="3135" ht="12.75">
      <c r="F3135" s="172"/>
    </row>
    <row r="3136" ht="12.75">
      <c r="F3136" s="172"/>
    </row>
    <row r="3137" ht="12.75">
      <c r="F3137" s="172"/>
    </row>
    <row r="3138" ht="12.75">
      <c r="F3138" s="172"/>
    </row>
    <row r="3139" ht="12.75">
      <c r="F3139" s="172"/>
    </row>
    <row r="3140" ht="12.75">
      <c r="F3140" s="172"/>
    </row>
    <row r="3141" ht="12.75">
      <c r="F3141" s="172"/>
    </row>
    <row r="3142" ht="12.75">
      <c r="F3142" s="172"/>
    </row>
    <row r="3143" ht="12.75">
      <c r="F3143" s="172"/>
    </row>
    <row r="3144" ht="12.75">
      <c r="F3144" s="172"/>
    </row>
    <row r="3145" ht="12.75">
      <c r="F3145" s="172"/>
    </row>
    <row r="3146" ht="12.75">
      <c r="F3146" s="172"/>
    </row>
    <row r="3147" ht="12.75">
      <c r="F3147" s="172"/>
    </row>
    <row r="3148" ht="12.75">
      <c r="F3148" s="172"/>
    </row>
    <row r="3149" ht="12.75">
      <c r="F3149" s="172"/>
    </row>
    <row r="3150" ht="12.75">
      <c r="F3150" s="172"/>
    </row>
    <row r="3151" ht="12.75">
      <c r="F3151" s="172"/>
    </row>
    <row r="3152" ht="12.75">
      <c r="F3152" s="172"/>
    </row>
    <row r="3153" ht="12.75">
      <c r="F3153" s="172"/>
    </row>
    <row r="3154" ht="12.75">
      <c r="F3154" s="172"/>
    </row>
    <row r="3155" ht="12.75">
      <c r="F3155" s="172"/>
    </row>
    <row r="3156" ht="12.75">
      <c r="F3156" s="172"/>
    </row>
    <row r="3157" ht="12.75">
      <c r="F3157" s="172"/>
    </row>
    <row r="3158" ht="12.75">
      <c r="F3158" s="172"/>
    </row>
    <row r="3159" ht="12.75">
      <c r="F3159" s="172"/>
    </row>
    <row r="3160" ht="12.75">
      <c r="F3160" s="172"/>
    </row>
    <row r="3161" ht="12.75">
      <c r="F3161" s="172"/>
    </row>
    <row r="3162" ht="12.75">
      <c r="F3162" s="172"/>
    </row>
    <row r="3163" ht="12.75">
      <c r="F3163" s="172"/>
    </row>
    <row r="3164" ht="12.75">
      <c r="F3164" s="172"/>
    </row>
    <row r="3165" ht="12.75">
      <c r="F3165" s="172"/>
    </row>
    <row r="3166" ht="12.75">
      <c r="F3166" s="172"/>
    </row>
    <row r="3167" ht="12.75">
      <c r="F3167" s="172"/>
    </row>
    <row r="3168" ht="12.75">
      <c r="F3168" s="172"/>
    </row>
    <row r="3169" ht="12.75">
      <c r="F3169" s="172"/>
    </row>
    <row r="3170" ht="12.75">
      <c r="F3170" s="172"/>
    </row>
    <row r="3171" ht="12.75">
      <c r="F3171" s="172"/>
    </row>
    <row r="3172" ht="12.75">
      <c r="F3172" s="172"/>
    </row>
    <row r="3173" ht="12.75">
      <c r="F3173" s="172"/>
    </row>
    <row r="3174" ht="12.75">
      <c r="F3174" s="172"/>
    </row>
    <row r="3175" ht="12.75">
      <c r="F3175" s="172"/>
    </row>
    <row r="3176" ht="12.75">
      <c r="F3176" s="172"/>
    </row>
    <row r="3177" ht="12.75">
      <c r="F3177" s="172"/>
    </row>
    <row r="3178" ht="12.75">
      <c r="F3178" s="172"/>
    </row>
    <row r="3179" ht="12.75">
      <c r="F3179" s="172"/>
    </row>
    <row r="3180" ht="12.75">
      <c r="F3180" s="172"/>
    </row>
    <row r="3181" ht="12.75">
      <c r="F3181" s="172"/>
    </row>
    <row r="3182" ht="12.75">
      <c r="F3182" s="172"/>
    </row>
    <row r="3183" ht="12.75">
      <c r="F3183" s="172"/>
    </row>
    <row r="3184" ht="12.75">
      <c r="F3184" s="172"/>
    </row>
    <row r="3185" ht="12.75">
      <c r="F3185" s="172"/>
    </row>
    <row r="3186" ht="12.75">
      <c r="F3186" s="172"/>
    </row>
    <row r="3187" ht="12.75">
      <c r="F3187" s="172"/>
    </row>
    <row r="3188" ht="12.75">
      <c r="F3188" s="172"/>
    </row>
    <row r="3189" ht="12.75">
      <c r="F3189" s="172"/>
    </row>
    <row r="3190" ht="12.75">
      <c r="F3190" s="172"/>
    </row>
    <row r="3191" ht="12.75">
      <c r="F3191" s="172"/>
    </row>
    <row r="3192" ht="12.75">
      <c r="F3192" s="172"/>
    </row>
    <row r="3193" ht="12.75">
      <c r="F3193" s="172"/>
    </row>
    <row r="3194" ht="12.75">
      <c r="F3194" s="172"/>
    </row>
    <row r="3195" ht="12.75">
      <c r="F3195" s="172"/>
    </row>
    <row r="3196" ht="12.75">
      <c r="F3196" s="172"/>
    </row>
    <row r="3197" ht="12.75">
      <c r="F3197" s="172"/>
    </row>
    <row r="3198" ht="12.75">
      <c r="F3198" s="172"/>
    </row>
    <row r="3199" ht="12.75">
      <c r="F3199" s="172"/>
    </row>
    <row r="3200" ht="12.75">
      <c r="F3200" s="172"/>
    </row>
    <row r="3201" ht="12.75">
      <c r="F3201" s="172"/>
    </row>
    <row r="3202" ht="12.75">
      <c r="F3202" s="172"/>
    </row>
    <row r="3203" ht="12.75">
      <c r="F3203" s="172"/>
    </row>
    <row r="3204" ht="12.75">
      <c r="F3204" s="172"/>
    </row>
    <row r="3205" ht="12.75">
      <c r="F3205" s="172"/>
    </row>
    <row r="3206" ht="12.75">
      <c r="F3206" s="172"/>
    </row>
    <row r="3207" ht="12.75">
      <c r="F3207" s="172"/>
    </row>
    <row r="3208" ht="12.75">
      <c r="F3208" s="172"/>
    </row>
    <row r="3209" ht="12.75">
      <c r="F3209" s="172"/>
    </row>
    <row r="3210" ht="12.75">
      <c r="F3210" s="172"/>
    </row>
    <row r="3211" ht="12.75">
      <c r="F3211" s="172"/>
    </row>
    <row r="3212" ht="12.75">
      <c r="F3212" s="172"/>
    </row>
    <row r="3213" ht="12.75">
      <c r="F3213" s="172"/>
    </row>
    <row r="3214" ht="12.75">
      <c r="F3214" s="172"/>
    </row>
    <row r="3215" ht="12.75">
      <c r="F3215" s="172"/>
    </row>
    <row r="3216" ht="12.75">
      <c r="F3216" s="172"/>
    </row>
    <row r="3217" ht="12.75">
      <c r="F3217" s="172"/>
    </row>
    <row r="3218" ht="12.75">
      <c r="F3218" s="172"/>
    </row>
    <row r="3219" ht="12.75">
      <c r="F3219" s="172"/>
    </row>
    <row r="3220" ht="12.75">
      <c r="F3220" s="172"/>
    </row>
    <row r="3221" ht="12.75">
      <c r="F3221" s="172"/>
    </row>
    <row r="3222" ht="12.75">
      <c r="F3222" s="172"/>
    </row>
    <row r="3223" ht="12.75">
      <c r="F3223" s="172"/>
    </row>
    <row r="3224" ht="12.75">
      <c r="F3224" s="172"/>
    </row>
    <row r="3225" ht="12.75">
      <c r="F3225" s="172"/>
    </row>
    <row r="3226" ht="12.75">
      <c r="F3226" s="172"/>
    </row>
    <row r="3227" ht="12.75">
      <c r="F3227" s="172"/>
    </row>
    <row r="3228" ht="12.75">
      <c r="F3228" s="172"/>
    </row>
    <row r="3229" ht="12.75">
      <c r="F3229" s="172"/>
    </row>
    <row r="3230" ht="12.75">
      <c r="F3230" s="172"/>
    </row>
    <row r="3231" ht="12.75">
      <c r="F3231" s="172"/>
    </row>
    <row r="3232" ht="12.75">
      <c r="F3232" s="172"/>
    </row>
    <row r="3233" ht="12.75">
      <c r="F3233" s="172"/>
    </row>
    <row r="3234" ht="12.75">
      <c r="F3234" s="172"/>
    </row>
    <row r="3235" ht="12.75">
      <c r="F3235" s="172"/>
    </row>
    <row r="3236" ht="12.75">
      <c r="F3236" s="172"/>
    </row>
    <row r="3237" ht="12.75">
      <c r="F3237" s="172"/>
    </row>
    <row r="3238" ht="12.75">
      <c r="F3238" s="172"/>
    </row>
    <row r="3239" ht="12.75">
      <c r="F3239" s="172"/>
    </row>
    <row r="3240" ht="12.75">
      <c r="F3240" s="172"/>
    </row>
    <row r="3241" ht="12.75">
      <c r="F3241" s="172"/>
    </row>
    <row r="3242" ht="12.75">
      <c r="F3242" s="172"/>
    </row>
    <row r="3243" ht="12.75">
      <c r="F3243" s="172"/>
    </row>
    <row r="3244" ht="12.75">
      <c r="F3244" s="172"/>
    </row>
    <row r="3245" ht="12.75">
      <c r="F3245" s="172"/>
    </row>
    <row r="3246" ht="12.75">
      <c r="F3246" s="172"/>
    </row>
    <row r="3247" ht="12.75">
      <c r="F3247" s="172"/>
    </row>
    <row r="3248" ht="12.75">
      <c r="F3248" s="172"/>
    </row>
    <row r="3249" ht="12.75">
      <c r="F3249" s="172"/>
    </row>
    <row r="3250" ht="12.75">
      <c r="F3250" s="172"/>
    </row>
    <row r="3251" ht="12.75">
      <c r="F3251" s="172"/>
    </row>
    <row r="3252" ht="12.75">
      <c r="F3252" s="172"/>
    </row>
    <row r="3253" ht="12.75">
      <c r="F3253" s="172"/>
    </row>
    <row r="3254" ht="12.75">
      <c r="F3254" s="172"/>
    </row>
    <row r="3255" ht="12.75">
      <c r="F3255" s="172"/>
    </row>
    <row r="3256" ht="12.75">
      <c r="F3256" s="172"/>
    </row>
    <row r="3257" ht="12.75">
      <c r="F3257" s="172"/>
    </row>
    <row r="3258" ht="12.75">
      <c r="F3258" s="172"/>
    </row>
    <row r="3259" ht="12.75">
      <c r="F3259" s="172"/>
    </row>
    <row r="3260" ht="12.75">
      <c r="F3260" s="172"/>
    </row>
    <row r="3261" ht="12.75">
      <c r="F3261" s="172"/>
    </row>
    <row r="3262" ht="12.75">
      <c r="F3262" s="172"/>
    </row>
    <row r="3263" ht="12.75">
      <c r="F3263" s="172"/>
    </row>
    <row r="3264" ht="12.75">
      <c r="F3264" s="172"/>
    </row>
    <row r="3265" ht="12.75">
      <c r="F3265" s="172"/>
    </row>
    <row r="3266" ht="12.75">
      <c r="F3266" s="172"/>
    </row>
    <row r="3267" ht="12.75">
      <c r="F3267" s="172"/>
    </row>
    <row r="3268" ht="12.75">
      <c r="F3268" s="172"/>
    </row>
    <row r="3269" ht="12.75">
      <c r="F3269" s="172"/>
    </row>
    <row r="3270" ht="12.75">
      <c r="F3270" s="172"/>
    </row>
    <row r="3271" ht="12.75">
      <c r="F3271" s="172"/>
    </row>
    <row r="3272" ht="12.75">
      <c r="F3272" s="172"/>
    </row>
    <row r="3273" ht="12.75">
      <c r="F3273" s="172"/>
    </row>
    <row r="3274" ht="12.75">
      <c r="F3274" s="172"/>
    </row>
    <row r="3275" ht="12.75">
      <c r="F3275" s="172"/>
    </row>
    <row r="3276" ht="12.75">
      <c r="F3276" s="172"/>
    </row>
    <row r="3277" ht="12.75">
      <c r="F3277" s="172"/>
    </row>
    <row r="3278" ht="12.75">
      <c r="F3278" s="172"/>
    </row>
    <row r="3279" ht="12.75">
      <c r="F3279" s="172"/>
    </row>
    <row r="3280" ht="12.75">
      <c r="F3280" s="172"/>
    </row>
    <row r="3281" ht="12.75">
      <c r="F3281" s="172"/>
    </row>
    <row r="3282" ht="12.75">
      <c r="F3282" s="172"/>
    </row>
    <row r="3283" ht="12.75">
      <c r="F3283" s="172"/>
    </row>
    <row r="3284" ht="12.75">
      <c r="F3284" s="172"/>
    </row>
    <row r="3285" ht="12.75">
      <c r="F3285" s="172"/>
    </row>
    <row r="3286" ht="12.75">
      <c r="F3286" s="172"/>
    </row>
    <row r="3287" ht="12.75">
      <c r="F3287" s="172"/>
    </row>
    <row r="3288" ht="12.75">
      <c r="F3288" s="172"/>
    </row>
    <row r="3289" ht="12.75">
      <c r="F3289" s="172"/>
    </row>
    <row r="3290" ht="12.75">
      <c r="F3290" s="172"/>
    </row>
    <row r="3291" ht="12.75">
      <c r="F3291" s="172"/>
    </row>
    <row r="3292" ht="12.75">
      <c r="F3292" s="172"/>
    </row>
    <row r="3293" ht="12.75">
      <c r="F3293" s="172"/>
    </row>
    <row r="3294" ht="12.75">
      <c r="F3294" s="172"/>
    </row>
    <row r="3295" ht="12.75">
      <c r="F3295" s="172"/>
    </row>
    <row r="3296" ht="12.75">
      <c r="F3296" s="172"/>
    </row>
    <row r="3297" ht="12.75">
      <c r="F3297" s="172"/>
    </row>
    <row r="3298" ht="12.75">
      <c r="F3298" s="172"/>
    </row>
    <row r="3299" ht="12.75">
      <c r="F3299" s="172"/>
    </row>
    <row r="3300" ht="12.75">
      <c r="F3300" s="172"/>
    </row>
    <row r="3301" ht="12.75">
      <c r="F3301" s="172"/>
    </row>
    <row r="3302" ht="12.75">
      <c r="F3302" s="172"/>
    </row>
    <row r="3303" ht="12.75">
      <c r="F3303" s="172"/>
    </row>
    <row r="3304" ht="12.75">
      <c r="F3304" s="172"/>
    </row>
    <row r="3305" ht="12.75">
      <c r="F3305" s="172"/>
    </row>
    <row r="3306" ht="12.75">
      <c r="F3306" s="172"/>
    </row>
    <row r="3307" ht="12.75">
      <c r="F3307" s="172"/>
    </row>
    <row r="3308" ht="12.75">
      <c r="F3308" s="172"/>
    </row>
    <row r="3309" ht="12.75">
      <c r="F3309" s="172"/>
    </row>
    <row r="3310" ht="12.75">
      <c r="F3310" s="172"/>
    </row>
    <row r="3311" ht="12.75">
      <c r="F3311" s="172"/>
    </row>
    <row r="3312" ht="12.75">
      <c r="F3312" s="172"/>
    </row>
    <row r="3313" ht="12.75">
      <c r="F3313" s="172"/>
    </row>
    <row r="3314" ht="12.75">
      <c r="F3314" s="172"/>
    </row>
    <row r="3315" ht="12.75">
      <c r="F3315" s="172"/>
    </row>
    <row r="3316" ht="12.75">
      <c r="F3316" s="172"/>
    </row>
    <row r="3317" ht="12.75">
      <c r="F3317" s="172"/>
    </row>
    <row r="3318" ht="12.75">
      <c r="F3318" s="172"/>
    </row>
    <row r="3319" ht="12.75">
      <c r="F3319" s="172"/>
    </row>
    <row r="3320" ht="12.75">
      <c r="F3320" s="172"/>
    </row>
    <row r="3321" ht="12.75">
      <c r="F3321" s="172"/>
    </row>
    <row r="3322" ht="12.75">
      <c r="F3322" s="172"/>
    </row>
    <row r="3323" ht="12.75">
      <c r="F3323" s="172"/>
    </row>
    <row r="3324" ht="12.75">
      <c r="F3324" s="172"/>
    </row>
    <row r="3325" ht="12.75">
      <c r="F3325" s="172"/>
    </row>
    <row r="3326" ht="12.75">
      <c r="F3326" s="172"/>
    </row>
    <row r="3327" ht="12.75">
      <c r="F3327" s="172"/>
    </row>
    <row r="3328" ht="12.75">
      <c r="F3328" s="172"/>
    </row>
    <row r="3329" ht="12.75">
      <c r="F3329" s="172"/>
    </row>
    <row r="3330" ht="12.75">
      <c r="F3330" s="172"/>
    </row>
    <row r="3331" ht="12.75">
      <c r="F3331" s="172"/>
    </row>
    <row r="3332" ht="12.75">
      <c r="F3332" s="172"/>
    </row>
    <row r="3333" ht="12.75">
      <c r="F3333" s="172"/>
    </row>
    <row r="3334" ht="12.75">
      <c r="F3334" s="172"/>
    </row>
    <row r="3335" ht="12.75">
      <c r="F3335" s="172"/>
    </row>
    <row r="3336" ht="12.75">
      <c r="F3336" s="172"/>
    </row>
    <row r="3337" ht="12.75">
      <c r="F3337" s="172"/>
    </row>
    <row r="3338" ht="12.75">
      <c r="F3338" s="172"/>
    </row>
    <row r="3339" ht="12.75">
      <c r="F3339" s="172"/>
    </row>
    <row r="3340" ht="12.75">
      <c r="F3340" s="172"/>
    </row>
    <row r="3341" ht="12.75">
      <c r="F3341" s="172"/>
    </row>
    <row r="3342" ht="12.75">
      <c r="F3342" s="172"/>
    </row>
    <row r="3343" ht="12.75">
      <c r="F3343" s="172"/>
    </row>
    <row r="3344" ht="12.75">
      <c r="F3344" s="172"/>
    </row>
    <row r="3345" ht="12.75">
      <c r="F3345" s="172"/>
    </row>
    <row r="3346" ht="12.75">
      <c r="F3346" s="172"/>
    </row>
    <row r="3347" ht="12.75">
      <c r="F3347" s="172"/>
    </row>
    <row r="3348" ht="12.75">
      <c r="F3348" s="172"/>
    </row>
    <row r="3349" ht="12.75">
      <c r="F3349" s="172"/>
    </row>
    <row r="3350" ht="12.75">
      <c r="F3350" s="172"/>
    </row>
    <row r="3351" ht="12.75">
      <c r="F3351" s="172"/>
    </row>
    <row r="3352" ht="12.75">
      <c r="F3352" s="172"/>
    </row>
    <row r="3353" ht="12.75">
      <c r="F3353" s="172"/>
    </row>
    <row r="3354" ht="12.75">
      <c r="F3354" s="172"/>
    </row>
    <row r="3355" ht="12.75">
      <c r="F3355" s="172"/>
    </row>
    <row r="3356" ht="12.75">
      <c r="F3356" s="172"/>
    </row>
    <row r="3357" ht="12.75">
      <c r="F3357" s="172"/>
    </row>
    <row r="3358" ht="12.75">
      <c r="F3358" s="172"/>
    </row>
    <row r="3359" ht="12.75">
      <c r="F3359" s="172"/>
    </row>
    <row r="3360" ht="12.75">
      <c r="F3360" s="172"/>
    </row>
    <row r="3361" ht="12.75">
      <c r="F3361" s="172"/>
    </row>
    <row r="3362" ht="12.75">
      <c r="F3362" s="172"/>
    </row>
    <row r="3363" ht="12.75">
      <c r="F3363" s="172"/>
    </row>
    <row r="3364" ht="12.75">
      <c r="F3364" s="172"/>
    </row>
    <row r="3365" ht="12.75">
      <c r="F3365" s="172"/>
    </row>
    <row r="3366" ht="12.75">
      <c r="F3366" s="172"/>
    </row>
    <row r="3367" ht="12.75">
      <c r="F3367" s="172"/>
    </row>
    <row r="3368" ht="12.75">
      <c r="F3368" s="172"/>
    </row>
    <row r="3369" ht="12.75">
      <c r="F3369" s="172"/>
    </row>
    <row r="3370" ht="12.75">
      <c r="F3370" s="172"/>
    </row>
    <row r="3371" ht="12.75">
      <c r="F3371" s="172"/>
    </row>
    <row r="3372" ht="12.75">
      <c r="F3372" s="172"/>
    </row>
    <row r="3373" ht="12.75">
      <c r="F3373" s="172"/>
    </row>
    <row r="3374" ht="12.75">
      <c r="F3374" s="172"/>
    </row>
    <row r="3375" ht="12.75">
      <c r="F3375" s="172"/>
    </row>
    <row r="3376" ht="12.75">
      <c r="F3376" s="172"/>
    </row>
    <row r="3377" ht="12.75">
      <c r="F3377" s="172"/>
    </row>
    <row r="3378" ht="12.75">
      <c r="F3378" s="172"/>
    </row>
    <row r="3379" ht="12.75">
      <c r="F3379" s="172"/>
    </row>
    <row r="3380" ht="12.75">
      <c r="F3380" s="172"/>
    </row>
    <row r="3381" ht="12.75">
      <c r="F3381" s="172"/>
    </row>
    <row r="3382" ht="12.75">
      <c r="F3382" s="172"/>
    </row>
    <row r="3383" ht="12.75">
      <c r="F3383" s="172"/>
    </row>
    <row r="3384" ht="12.75">
      <c r="F3384" s="172"/>
    </row>
    <row r="3385" ht="12.75">
      <c r="F3385" s="172"/>
    </row>
    <row r="3386" ht="12.75">
      <c r="F3386" s="172"/>
    </row>
    <row r="3387" ht="12.75">
      <c r="F3387" s="172"/>
    </row>
    <row r="3388" ht="12.75">
      <c r="F3388" s="172"/>
    </row>
    <row r="3389" ht="12.75">
      <c r="F3389" s="172"/>
    </row>
    <row r="3390" ht="12.75">
      <c r="F3390" s="172"/>
    </row>
    <row r="3391" ht="12.75">
      <c r="F3391" s="172"/>
    </row>
    <row r="3392" ht="12.75">
      <c r="F3392" s="172"/>
    </row>
    <row r="3393" ht="12.75">
      <c r="F3393" s="172"/>
    </row>
    <row r="3394" ht="12.75">
      <c r="F3394" s="172"/>
    </row>
    <row r="3395" ht="12.75">
      <c r="F3395" s="172"/>
    </row>
    <row r="3396" ht="12.75">
      <c r="F3396" s="172"/>
    </row>
    <row r="3397" ht="12.75">
      <c r="F3397" s="172"/>
    </row>
    <row r="3398" ht="12.75">
      <c r="F3398" s="172"/>
    </row>
    <row r="3399" ht="12.75">
      <c r="F3399" s="172"/>
    </row>
    <row r="3400" ht="12.75">
      <c r="F3400" s="172"/>
    </row>
    <row r="3401" ht="12.75">
      <c r="F3401" s="172"/>
    </row>
    <row r="3402" ht="12.75">
      <c r="F3402" s="172"/>
    </row>
    <row r="3403" ht="12.75">
      <c r="F3403" s="172"/>
    </row>
    <row r="3404" ht="12.75">
      <c r="F3404" s="172"/>
    </row>
    <row r="3405" ht="12.75">
      <c r="F3405" s="172"/>
    </row>
    <row r="3406" ht="12.75">
      <c r="F3406" s="172"/>
    </row>
    <row r="3407" ht="12.75">
      <c r="F3407" s="172"/>
    </row>
    <row r="3408" ht="12.75">
      <c r="F3408" s="172"/>
    </row>
    <row r="3409" ht="12.75">
      <c r="F3409" s="172"/>
    </row>
    <row r="3410" ht="12.75">
      <c r="F3410" s="172"/>
    </row>
    <row r="3411" ht="12.75">
      <c r="F3411" s="172"/>
    </row>
    <row r="3412" ht="12.75">
      <c r="F3412" s="172"/>
    </row>
    <row r="3413" ht="12.75">
      <c r="F3413" s="172"/>
    </row>
    <row r="3414" ht="12.75">
      <c r="F3414" s="172"/>
    </row>
    <row r="3415" ht="12.75">
      <c r="F3415" s="172"/>
    </row>
    <row r="3416" ht="12.75">
      <c r="F3416" s="172"/>
    </row>
    <row r="3417" ht="12.75">
      <c r="F3417" s="172"/>
    </row>
    <row r="3418" ht="12.75">
      <c r="F3418" s="172"/>
    </row>
    <row r="3419" ht="12.75">
      <c r="F3419" s="172"/>
    </row>
    <row r="3420" ht="12.75">
      <c r="F3420" s="172"/>
    </row>
    <row r="3421" ht="12.75">
      <c r="F3421" s="172"/>
    </row>
    <row r="3422" ht="12.75">
      <c r="F3422" s="172"/>
    </row>
    <row r="3423" ht="12.75">
      <c r="F3423" s="172"/>
    </row>
    <row r="3424" ht="12.75">
      <c r="F3424" s="172"/>
    </row>
    <row r="3425" ht="12.75">
      <c r="F3425" s="172"/>
    </row>
    <row r="3426" ht="12.75">
      <c r="F3426" s="172"/>
    </row>
    <row r="3427" ht="12.75">
      <c r="F3427" s="172"/>
    </row>
    <row r="3428" ht="12.75">
      <c r="F3428" s="172"/>
    </row>
    <row r="3429" ht="12.75">
      <c r="F3429" s="172"/>
    </row>
    <row r="3430" ht="12.75">
      <c r="F3430" s="172"/>
    </row>
    <row r="3431" ht="12.75">
      <c r="F3431" s="172"/>
    </row>
    <row r="3432" ht="12.75">
      <c r="F3432" s="172"/>
    </row>
    <row r="3433" ht="12.75">
      <c r="F3433" s="172"/>
    </row>
    <row r="3434" ht="12.75">
      <c r="F3434" s="172"/>
    </row>
    <row r="3435" ht="12.75">
      <c r="F3435" s="172"/>
    </row>
    <row r="3436" ht="12.75">
      <c r="F3436" s="172"/>
    </row>
    <row r="3437" ht="12.75">
      <c r="F3437" s="172"/>
    </row>
    <row r="3438" ht="12.75">
      <c r="F3438" s="172"/>
    </row>
    <row r="3439" ht="12.75">
      <c r="F3439" s="172"/>
    </row>
    <row r="3440" ht="12.75">
      <c r="F3440" s="172"/>
    </row>
    <row r="3441" ht="12.75">
      <c r="F3441" s="172"/>
    </row>
    <row r="3442" ht="12.75">
      <c r="F3442" s="172"/>
    </row>
    <row r="3443" ht="12.75">
      <c r="F3443" s="172"/>
    </row>
    <row r="3444" ht="12.75">
      <c r="F3444" s="172"/>
    </row>
    <row r="3445" ht="12.75">
      <c r="F3445" s="172"/>
    </row>
    <row r="3446" ht="12.75">
      <c r="F3446" s="172"/>
    </row>
    <row r="3447" ht="12.75">
      <c r="F3447" s="172"/>
    </row>
    <row r="3448" ht="12.75">
      <c r="F3448" s="172"/>
    </row>
    <row r="3449" ht="12.75">
      <c r="F3449" s="172"/>
    </row>
    <row r="3450" ht="12.75">
      <c r="F3450" s="172"/>
    </row>
    <row r="3451" ht="12.75">
      <c r="F3451" s="172"/>
    </row>
    <row r="3452" ht="12.75">
      <c r="F3452" s="172"/>
    </row>
    <row r="3453" ht="12.75">
      <c r="F3453" s="172"/>
    </row>
    <row r="3454" ht="12.75">
      <c r="F3454" s="172"/>
    </row>
    <row r="3455" ht="12.75">
      <c r="F3455" s="172"/>
    </row>
    <row r="3456" ht="12.75">
      <c r="F3456" s="172"/>
    </row>
    <row r="3457" ht="12.75">
      <c r="F3457" s="172"/>
    </row>
    <row r="3458" ht="12.75">
      <c r="F3458" s="172"/>
    </row>
    <row r="3459" ht="12.75">
      <c r="F3459" s="172"/>
    </row>
    <row r="3460" ht="12.75">
      <c r="F3460" s="172"/>
    </row>
    <row r="3461" ht="12.75">
      <c r="F3461" s="172"/>
    </row>
    <row r="3462" ht="12.75">
      <c r="F3462" s="172"/>
    </row>
    <row r="3463" ht="12.75">
      <c r="F3463" s="172"/>
    </row>
    <row r="3464" ht="12.75">
      <c r="F3464" s="172"/>
    </row>
    <row r="3465" ht="12.75">
      <c r="F3465" s="172"/>
    </row>
    <row r="3466" ht="12.75">
      <c r="F3466" s="172"/>
    </row>
    <row r="3467" ht="12.75">
      <c r="F3467" s="172"/>
    </row>
    <row r="3468" ht="12.75">
      <c r="F3468" s="172"/>
    </row>
    <row r="3469" ht="12.75">
      <c r="F3469" s="172"/>
    </row>
    <row r="3470" ht="12.75">
      <c r="F3470" s="172"/>
    </row>
    <row r="3471" ht="12.75">
      <c r="F3471" s="172"/>
    </row>
    <row r="3472" ht="12.75">
      <c r="F3472" s="172"/>
    </row>
    <row r="3473" ht="12.75">
      <c r="F3473" s="172"/>
    </row>
    <row r="3474" ht="12.75">
      <c r="F3474" s="172"/>
    </row>
    <row r="3475" ht="12.75">
      <c r="F3475" s="172"/>
    </row>
    <row r="3476" ht="12.75">
      <c r="F3476" s="172"/>
    </row>
    <row r="3477" ht="12.75">
      <c r="F3477" s="172"/>
    </row>
    <row r="3478" ht="12.75">
      <c r="F3478" s="172"/>
    </row>
    <row r="3479" ht="12.75">
      <c r="F3479" s="172"/>
    </row>
    <row r="3480" ht="12.75">
      <c r="F3480" s="172"/>
    </row>
    <row r="3481" ht="12.75">
      <c r="F3481" s="172"/>
    </row>
    <row r="3482" ht="12.75">
      <c r="F3482" s="172"/>
    </row>
    <row r="3483" ht="12.75">
      <c r="F3483" s="172"/>
    </row>
    <row r="3484" ht="12.75">
      <c r="F3484" s="172"/>
    </row>
    <row r="3485" ht="12.75">
      <c r="F3485" s="172"/>
    </row>
    <row r="3486" ht="12.75">
      <c r="F3486" s="172"/>
    </row>
    <row r="3487" ht="12.75">
      <c r="F3487" s="172"/>
    </row>
    <row r="3488" ht="12.75">
      <c r="F3488" s="172"/>
    </row>
    <row r="3489" ht="12.75">
      <c r="F3489" s="172"/>
    </row>
    <row r="3490" ht="12.75">
      <c r="F3490" s="172"/>
    </row>
    <row r="3491" ht="12.75">
      <c r="F3491" s="172"/>
    </row>
    <row r="3492" ht="12.75">
      <c r="F3492" s="172"/>
    </row>
    <row r="3493" ht="12.75">
      <c r="F3493" s="172"/>
    </row>
    <row r="3494" ht="12.75">
      <c r="F3494" s="172"/>
    </row>
    <row r="3495" ht="12.75">
      <c r="F3495" s="172"/>
    </row>
    <row r="3496" ht="12.75">
      <c r="F3496" s="172"/>
    </row>
    <row r="3497" ht="12.75">
      <c r="F3497" s="172"/>
    </row>
    <row r="3498" ht="12.75">
      <c r="F3498" s="172"/>
    </row>
    <row r="3499" ht="12.75">
      <c r="F3499" s="172"/>
    </row>
    <row r="3500" ht="12.75">
      <c r="F3500" s="172"/>
    </row>
    <row r="3501" ht="12.75">
      <c r="F3501" s="172"/>
    </row>
    <row r="3502" ht="12.75">
      <c r="F3502" s="172"/>
    </row>
    <row r="3503" ht="12.75">
      <c r="F3503" s="172"/>
    </row>
    <row r="3504" ht="12.75">
      <c r="F3504" s="172"/>
    </row>
    <row r="3505" ht="12.75">
      <c r="F3505" s="172"/>
    </row>
    <row r="3506" ht="12.75">
      <c r="F3506" s="172"/>
    </row>
    <row r="3507" ht="12.75">
      <c r="F3507" s="172"/>
    </row>
    <row r="3508" ht="12.75">
      <c r="F3508" s="172"/>
    </row>
    <row r="3509" ht="12.75">
      <c r="F3509" s="172"/>
    </row>
    <row r="3510" ht="12.75">
      <c r="F3510" s="172"/>
    </row>
    <row r="3511" ht="12.75">
      <c r="F3511" s="172"/>
    </row>
    <row r="3512" ht="12.75">
      <c r="F3512" s="172"/>
    </row>
    <row r="3513" ht="12.75">
      <c r="F3513" s="172"/>
    </row>
    <row r="3514" ht="12.75">
      <c r="F3514" s="172"/>
    </row>
    <row r="3515" ht="12.75">
      <c r="F3515" s="172"/>
    </row>
    <row r="3516" ht="12.75">
      <c r="F3516" s="172"/>
    </row>
    <row r="3517" ht="12.75">
      <c r="F3517" s="172"/>
    </row>
    <row r="3518" ht="12.75">
      <c r="F3518" s="172"/>
    </row>
    <row r="3519" ht="12.75">
      <c r="F3519" s="172"/>
    </row>
    <row r="3520" ht="12.75">
      <c r="F3520" s="172"/>
    </row>
    <row r="3521" ht="12.75">
      <c r="F3521" s="172"/>
    </row>
    <row r="3522" ht="12.75">
      <c r="F3522" s="172"/>
    </row>
    <row r="3523" ht="12.75">
      <c r="F3523" s="172"/>
    </row>
    <row r="3524" ht="12.75">
      <c r="F3524" s="172"/>
    </row>
    <row r="3525" ht="12.75">
      <c r="F3525" s="172"/>
    </row>
    <row r="3526" ht="12.75">
      <c r="F3526" s="172"/>
    </row>
    <row r="3527" ht="12.75">
      <c r="F3527" s="172"/>
    </row>
    <row r="3528" ht="12.75">
      <c r="F3528" s="172"/>
    </row>
    <row r="3529" ht="12.75">
      <c r="F3529" s="172"/>
    </row>
    <row r="3530" ht="12.75">
      <c r="F3530" s="172"/>
    </row>
    <row r="3531" ht="12.75">
      <c r="F3531" s="172"/>
    </row>
    <row r="3532" ht="12.75">
      <c r="F3532" s="172"/>
    </row>
    <row r="3533" ht="12.75">
      <c r="F3533" s="172"/>
    </row>
    <row r="3534" ht="12.75">
      <c r="F3534" s="172"/>
    </row>
    <row r="3535" ht="12.75">
      <c r="F3535" s="172"/>
    </row>
    <row r="3536" ht="12.75">
      <c r="F3536" s="172"/>
    </row>
    <row r="3537" ht="12.75">
      <c r="F3537" s="172"/>
    </row>
    <row r="3538" ht="12.75">
      <c r="F3538" s="172"/>
    </row>
    <row r="3539" ht="12.75">
      <c r="F3539" s="172"/>
    </row>
    <row r="3540" ht="12.75">
      <c r="F3540" s="172"/>
    </row>
    <row r="3541" ht="12.75">
      <c r="F3541" s="172"/>
    </row>
    <row r="3542" ht="12.75">
      <c r="F3542" s="172"/>
    </row>
    <row r="3543" ht="12.75">
      <c r="F3543" s="172"/>
    </row>
    <row r="3544" ht="12.75">
      <c r="F3544" s="172"/>
    </row>
    <row r="3545" ht="12.75">
      <c r="F3545" s="172"/>
    </row>
    <row r="3546" ht="12.75">
      <c r="F3546" s="172"/>
    </row>
    <row r="3547" ht="12.75">
      <c r="F3547" s="172"/>
    </row>
    <row r="3548" ht="12.75">
      <c r="F3548" s="172"/>
    </row>
    <row r="3549" ht="12.75">
      <c r="F3549" s="172"/>
    </row>
    <row r="3550" ht="12.75">
      <c r="F3550" s="172"/>
    </row>
    <row r="3551" ht="12.75">
      <c r="F3551" s="172"/>
    </row>
    <row r="3552" ht="12.75">
      <c r="F3552" s="172"/>
    </row>
    <row r="3553" ht="12.75">
      <c r="F3553" s="172"/>
    </row>
    <row r="3554" ht="12.75">
      <c r="F3554" s="172"/>
    </row>
    <row r="3555" ht="12.75">
      <c r="F3555" s="172"/>
    </row>
    <row r="3556" ht="12.75">
      <c r="F3556" s="172"/>
    </row>
    <row r="3557" ht="12.75">
      <c r="F3557" s="172"/>
    </row>
    <row r="3558" ht="12.75">
      <c r="F3558" s="172"/>
    </row>
    <row r="3559" ht="12.75">
      <c r="F3559" s="172"/>
    </row>
    <row r="3560" ht="12.75">
      <c r="F3560" s="172"/>
    </row>
    <row r="3561" ht="12.75">
      <c r="F3561" s="172"/>
    </row>
    <row r="3562" ht="12.75">
      <c r="F3562" s="172"/>
    </row>
    <row r="3563" ht="12.75">
      <c r="F3563" s="172"/>
    </row>
    <row r="3564" ht="12.75">
      <c r="F3564" s="172"/>
    </row>
    <row r="3565" ht="12.75">
      <c r="F3565" s="172"/>
    </row>
    <row r="3566" ht="12.75">
      <c r="F3566" s="172"/>
    </row>
    <row r="3567" ht="12.75">
      <c r="F3567" s="172"/>
    </row>
    <row r="3568" ht="12.75">
      <c r="F3568" s="172"/>
    </row>
    <row r="3569" ht="12.75">
      <c r="F3569" s="172"/>
    </row>
    <row r="3570" ht="12.75">
      <c r="F3570" s="172"/>
    </row>
    <row r="3571" ht="12.75">
      <c r="F3571" s="172"/>
    </row>
    <row r="3572" ht="12.75">
      <c r="F3572" s="172"/>
    </row>
    <row r="3573" ht="12.75">
      <c r="F3573" s="172"/>
    </row>
    <row r="3574" ht="12.75">
      <c r="F3574" s="172"/>
    </row>
    <row r="3575" ht="12.75">
      <c r="F3575" s="172"/>
    </row>
    <row r="3576" ht="12.75">
      <c r="F3576" s="172"/>
    </row>
    <row r="3577" ht="12.75">
      <c r="F3577" s="172"/>
    </row>
    <row r="3578" ht="12.75">
      <c r="F3578" s="172"/>
    </row>
    <row r="3579" ht="12.75">
      <c r="F3579" s="172"/>
    </row>
    <row r="3580" ht="12.75">
      <c r="F3580" s="172"/>
    </row>
    <row r="3581" ht="12.75">
      <c r="F3581" s="172"/>
    </row>
    <row r="3582" ht="12.75">
      <c r="F3582" s="172"/>
    </row>
    <row r="3583" ht="12.75">
      <c r="F3583" s="172"/>
    </row>
    <row r="3584" ht="12.75">
      <c r="F3584" s="172"/>
    </row>
    <row r="3585" ht="12.75">
      <c r="F3585" s="172"/>
    </row>
    <row r="3586" ht="12.75">
      <c r="F3586" s="172"/>
    </row>
    <row r="3587" ht="12.75">
      <c r="F3587" s="172"/>
    </row>
    <row r="3588" ht="12.75">
      <c r="F3588" s="172"/>
    </row>
    <row r="3589" ht="12.75">
      <c r="F3589" s="172"/>
    </row>
    <row r="3590" ht="12.75">
      <c r="F3590" s="172"/>
    </row>
    <row r="3591" ht="12.75">
      <c r="F3591" s="172"/>
    </row>
    <row r="3592" ht="12.75">
      <c r="F3592" s="172"/>
    </row>
    <row r="3593" ht="12.75">
      <c r="F3593" s="172"/>
    </row>
    <row r="3594" ht="12.75">
      <c r="F3594" s="172"/>
    </row>
    <row r="3595" ht="12.75">
      <c r="F3595" s="172"/>
    </row>
    <row r="3596" ht="12.75">
      <c r="F3596" s="172"/>
    </row>
    <row r="3597" ht="12.75">
      <c r="F3597" s="172"/>
    </row>
    <row r="3598" ht="12.75">
      <c r="F3598" s="172"/>
    </row>
    <row r="3599" ht="12.75">
      <c r="F3599" s="172"/>
    </row>
    <row r="3600" ht="12.75">
      <c r="F3600" s="172"/>
    </row>
    <row r="3601" ht="12.75">
      <c r="F3601" s="172"/>
    </row>
    <row r="3602" ht="12.75">
      <c r="F3602" s="172"/>
    </row>
    <row r="3603" ht="12.75">
      <c r="F3603" s="172"/>
    </row>
    <row r="3604" ht="12.75">
      <c r="F3604" s="172"/>
    </row>
    <row r="3605" ht="12.75">
      <c r="F3605" s="172"/>
    </row>
    <row r="3606" ht="12.75">
      <c r="F3606" s="172"/>
    </row>
    <row r="3607" ht="12.75">
      <c r="F3607" s="172"/>
    </row>
    <row r="3608" ht="12.75">
      <c r="F3608" s="172"/>
    </row>
    <row r="3609" ht="12.75">
      <c r="F3609" s="172"/>
    </row>
    <row r="3610" ht="12.75">
      <c r="F3610" s="172"/>
    </row>
    <row r="3611" ht="12.75">
      <c r="F3611" s="172"/>
    </row>
    <row r="3612" ht="12.75">
      <c r="F3612" s="172"/>
    </row>
    <row r="3613" ht="12.75">
      <c r="F3613" s="172"/>
    </row>
    <row r="3614" ht="12.75">
      <c r="F3614" s="172"/>
    </row>
    <row r="3615" ht="12.75">
      <c r="F3615" s="172"/>
    </row>
    <row r="3616" ht="12.75">
      <c r="F3616" s="172"/>
    </row>
    <row r="3617" ht="12.75">
      <c r="F3617" s="172"/>
    </row>
    <row r="3618" ht="12.75">
      <c r="F3618" s="172"/>
    </row>
    <row r="3619" ht="12.75">
      <c r="F3619" s="172"/>
    </row>
    <row r="3620" ht="12.75">
      <c r="F3620" s="172"/>
    </row>
    <row r="3621" ht="12.75">
      <c r="F3621" s="172"/>
    </row>
    <row r="3622" ht="12.75">
      <c r="F3622" s="172"/>
    </row>
    <row r="3623" ht="12.75">
      <c r="F3623" s="172"/>
    </row>
    <row r="3624" ht="12.75">
      <c r="F3624" s="172"/>
    </row>
    <row r="3625" ht="12.75">
      <c r="F3625" s="172"/>
    </row>
    <row r="3626" ht="12.75">
      <c r="F3626" s="172"/>
    </row>
    <row r="3627" ht="12.75">
      <c r="F3627" s="172"/>
    </row>
    <row r="3628" ht="12.75">
      <c r="F3628" s="172"/>
    </row>
    <row r="3629" ht="12.75">
      <c r="F3629" s="172"/>
    </row>
    <row r="3630" ht="12.75">
      <c r="F3630" s="172"/>
    </row>
    <row r="3631" ht="12.75">
      <c r="F3631" s="172"/>
    </row>
    <row r="3632" ht="12.75">
      <c r="F3632" s="172"/>
    </row>
    <row r="3633" ht="12.75">
      <c r="F3633" s="172"/>
    </row>
    <row r="3634" ht="12.75">
      <c r="F3634" s="172"/>
    </row>
    <row r="3635" ht="12.75">
      <c r="F3635" s="172"/>
    </row>
    <row r="3636" ht="12.75">
      <c r="F3636" s="172"/>
    </row>
    <row r="3637" ht="12.75">
      <c r="F3637" s="172"/>
    </row>
    <row r="3638" ht="12.75">
      <c r="F3638" s="172"/>
    </row>
    <row r="3639" ht="12.75">
      <c r="F3639" s="172"/>
    </row>
    <row r="3640" ht="12.75">
      <c r="F3640" s="172"/>
    </row>
    <row r="3641" ht="12.75">
      <c r="F3641" s="172"/>
    </row>
    <row r="3642" ht="12.75">
      <c r="F3642" s="172"/>
    </row>
    <row r="3643" ht="12.75">
      <c r="F3643" s="172"/>
    </row>
    <row r="3644" ht="12.75">
      <c r="F3644" s="172"/>
    </row>
    <row r="3645" ht="12.75">
      <c r="F3645" s="172"/>
    </row>
    <row r="3646" ht="12.75">
      <c r="F3646" s="172"/>
    </row>
    <row r="3647" ht="12.75">
      <c r="F3647" s="172"/>
    </row>
    <row r="3648" ht="12.75">
      <c r="F3648" s="172"/>
    </row>
    <row r="3649" ht="12.75">
      <c r="F3649" s="172"/>
    </row>
    <row r="3650" ht="12.75">
      <c r="F3650" s="172"/>
    </row>
    <row r="3651" ht="12.75">
      <c r="F3651" s="172"/>
    </row>
    <row r="3652" ht="12.75">
      <c r="F3652" s="172"/>
    </row>
    <row r="3653" ht="12.75">
      <c r="F3653" s="172"/>
    </row>
    <row r="3654" ht="12.75">
      <c r="F3654" s="172"/>
    </row>
    <row r="3655" ht="12.75">
      <c r="F3655" s="172"/>
    </row>
    <row r="3656" ht="12.75">
      <c r="F3656" s="172"/>
    </row>
    <row r="3657" ht="12.75">
      <c r="F3657" s="172"/>
    </row>
    <row r="3658" ht="12.75">
      <c r="F3658" s="172"/>
    </row>
    <row r="3659" ht="12.75">
      <c r="F3659" s="172"/>
    </row>
    <row r="3660" ht="12.75">
      <c r="F3660" s="172"/>
    </row>
    <row r="3661" ht="12.75">
      <c r="F3661" s="172"/>
    </row>
    <row r="3662" ht="12.75">
      <c r="F3662" s="172"/>
    </row>
    <row r="3663" ht="12.75">
      <c r="F3663" s="172"/>
    </row>
    <row r="3664" ht="12.75">
      <c r="F3664" s="172"/>
    </row>
    <row r="3665" ht="12.75">
      <c r="F3665" s="172"/>
    </row>
    <row r="3666" ht="12.75">
      <c r="F3666" s="172"/>
    </row>
    <row r="3667" ht="12.75">
      <c r="F3667" s="172"/>
    </row>
    <row r="3668" ht="12.75">
      <c r="F3668" s="172"/>
    </row>
    <row r="3669" ht="12.75">
      <c r="F3669" s="172"/>
    </row>
    <row r="3670" ht="12.75">
      <c r="F3670" s="172"/>
    </row>
    <row r="3671" ht="12.75">
      <c r="F3671" s="172"/>
    </row>
    <row r="3672" ht="12.75">
      <c r="F3672" s="172"/>
    </row>
    <row r="3673" ht="12.75">
      <c r="F3673" s="172"/>
    </row>
    <row r="3674" ht="12.75">
      <c r="F3674" s="172"/>
    </row>
    <row r="3675" ht="12.75">
      <c r="F3675" s="172"/>
    </row>
    <row r="3676" ht="12.75">
      <c r="F3676" s="172"/>
    </row>
    <row r="3677" ht="12.75">
      <c r="F3677" s="172"/>
    </row>
    <row r="3678" ht="12.75">
      <c r="F3678" s="172"/>
    </row>
    <row r="3679" ht="12.75">
      <c r="F3679" s="172"/>
    </row>
    <row r="3680" ht="12.75">
      <c r="F3680" s="172"/>
    </row>
    <row r="3681" ht="12.75">
      <c r="F3681" s="172"/>
    </row>
    <row r="3682" ht="12.75">
      <c r="F3682" s="172"/>
    </row>
    <row r="3683" ht="12.75">
      <c r="F3683" s="172"/>
    </row>
    <row r="3684" ht="12.75">
      <c r="F3684" s="172"/>
    </row>
    <row r="3685" ht="12.75">
      <c r="F3685" s="172"/>
    </row>
    <row r="3686" ht="12.75">
      <c r="F3686" s="172"/>
    </row>
    <row r="3687" ht="12.75">
      <c r="F3687" s="172"/>
    </row>
    <row r="3688" ht="12.75">
      <c r="F3688" s="172"/>
    </row>
    <row r="3689" ht="12.75">
      <c r="F3689" s="172"/>
    </row>
    <row r="3690" ht="12.75">
      <c r="F3690" s="172"/>
    </row>
    <row r="3691" ht="12.75">
      <c r="F3691" s="172"/>
    </row>
    <row r="3692" ht="12.75">
      <c r="F3692" s="172"/>
    </row>
    <row r="3693" ht="12.75">
      <c r="F3693" s="172"/>
    </row>
    <row r="3694" ht="12.75">
      <c r="F3694" s="172"/>
    </row>
    <row r="3695" ht="12.75">
      <c r="F3695" s="172"/>
    </row>
    <row r="3696" ht="12.75">
      <c r="F3696" s="172"/>
    </row>
    <row r="3697" ht="12.75">
      <c r="F3697" s="172"/>
    </row>
    <row r="3698" ht="12.75">
      <c r="F3698" s="172"/>
    </row>
    <row r="3699" ht="12.75">
      <c r="F3699" s="172"/>
    </row>
    <row r="3700" ht="12.75">
      <c r="F3700" s="172"/>
    </row>
    <row r="3701" ht="12.75">
      <c r="F3701" s="172"/>
    </row>
    <row r="3702" ht="12.75">
      <c r="F3702" s="172"/>
    </row>
    <row r="3703" ht="12.75">
      <c r="F3703" s="172"/>
    </row>
    <row r="3704" ht="12.75">
      <c r="F3704" s="172"/>
    </row>
    <row r="3705" ht="12.75">
      <c r="F3705" s="172"/>
    </row>
    <row r="3706" ht="12.75">
      <c r="F3706" s="172"/>
    </row>
    <row r="3707" ht="12.75">
      <c r="F3707" s="172"/>
    </row>
    <row r="3708" ht="12.75">
      <c r="F3708" s="172"/>
    </row>
    <row r="3709" ht="12.75">
      <c r="F3709" s="172"/>
    </row>
    <row r="3710" ht="12.75">
      <c r="F3710" s="172"/>
    </row>
    <row r="3711" ht="12.75">
      <c r="F3711" s="172"/>
    </row>
    <row r="3712" ht="12.75">
      <c r="F3712" s="172"/>
    </row>
    <row r="3713" ht="12.75">
      <c r="F3713" s="172"/>
    </row>
    <row r="3714" ht="12.75">
      <c r="F3714" s="172"/>
    </row>
    <row r="3715" ht="12.75">
      <c r="F3715" s="172"/>
    </row>
    <row r="3716" ht="12.75">
      <c r="F3716" s="172"/>
    </row>
    <row r="3717" ht="12.75">
      <c r="F3717" s="172"/>
    </row>
    <row r="3718" ht="12.75">
      <c r="F3718" s="172"/>
    </row>
    <row r="3719" ht="12.75">
      <c r="F3719" s="172"/>
    </row>
    <row r="3720" ht="12.75">
      <c r="F3720" s="172"/>
    </row>
    <row r="3721" ht="12.75">
      <c r="F3721" s="172"/>
    </row>
    <row r="3722" ht="12.75">
      <c r="F3722" s="172"/>
    </row>
    <row r="3723" ht="12.75">
      <c r="F3723" s="172"/>
    </row>
    <row r="3724" ht="12.75">
      <c r="F3724" s="172"/>
    </row>
    <row r="3725" ht="12.75">
      <c r="F3725" s="172"/>
    </row>
    <row r="3726" ht="12.75">
      <c r="F3726" s="172"/>
    </row>
    <row r="3727" ht="12.75">
      <c r="F3727" s="172"/>
    </row>
    <row r="3728" ht="12.75">
      <c r="F3728" s="172"/>
    </row>
    <row r="3729" ht="12.75">
      <c r="F3729" s="172"/>
    </row>
    <row r="3730" ht="12.75">
      <c r="F3730" s="172"/>
    </row>
    <row r="3731" ht="12.75">
      <c r="F3731" s="172"/>
    </row>
    <row r="3732" ht="12.75">
      <c r="F3732" s="172"/>
    </row>
    <row r="3733" ht="12.75">
      <c r="F3733" s="172"/>
    </row>
    <row r="3734" ht="12.75">
      <c r="F3734" s="172"/>
    </row>
    <row r="3735" ht="12.75">
      <c r="F3735" s="172"/>
    </row>
    <row r="3736" ht="12.75">
      <c r="F3736" s="172"/>
    </row>
    <row r="3737" ht="12.75">
      <c r="F3737" s="172"/>
    </row>
    <row r="3738" ht="12.75">
      <c r="F3738" s="172"/>
    </row>
    <row r="3739" ht="12.75">
      <c r="F3739" s="172"/>
    </row>
    <row r="3740" ht="12.75">
      <c r="F3740" s="172"/>
    </row>
    <row r="3741" ht="12.75">
      <c r="F3741" s="172"/>
    </row>
    <row r="3742" ht="12.75">
      <c r="F3742" s="172"/>
    </row>
    <row r="3743" ht="12.75">
      <c r="F3743" s="172"/>
    </row>
    <row r="3744" ht="12.75">
      <c r="F3744" s="172"/>
    </row>
    <row r="3745" ht="12.75">
      <c r="F3745" s="172"/>
    </row>
    <row r="3746" ht="12.75">
      <c r="F3746" s="172"/>
    </row>
    <row r="3747" ht="12.75">
      <c r="F3747" s="172"/>
    </row>
    <row r="3748" ht="12.75">
      <c r="F3748" s="172"/>
    </row>
    <row r="3749" ht="12.75">
      <c r="F3749" s="172"/>
    </row>
    <row r="3750" ht="12.75">
      <c r="F3750" s="172"/>
    </row>
    <row r="3751" ht="12.75">
      <c r="F3751" s="172"/>
    </row>
    <row r="3752" ht="12.75">
      <c r="F3752" s="172"/>
    </row>
    <row r="3753" ht="12.75">
      <c r="F3753" s="172"/>
    </row>
    <row r="3754" ht="12.75">
      <c r="F3754" s="172"/>
    </row>
    <row r="3755" ht="12.75">
      <c r="F3755" s="172"/>
    </row>
    <row r="3756" ht="12.75">
      <c r="F3756" s="172"/>
    </row>
    <row r="3757" ht="12.75">
      <c r="F3757" s="172"/>
    </row>
    <row r="3758" ht="12.75">
      <c r="F3758" s="172"/>
    </row>
    <row r="3759" ht="12.75">
      <c r="F3759" s="172"/>
    </row>
    <row r="3760" ht="12.75">
      <c r="F3760" s="172"/>
    </row>
    <row r="3761" ht="12.75">
      <c r="F3761" s="172"/>
    </row>
    <row r="3762" ht="12.75">
      <c r="F3762" s="172"/>
    </row>
    <row r="3763" ht="12.75">
      <c r="F3763" s="172"/>
    </row>
    <row r="3764" ht="12.75">
      <c r="F3764" s="172"/>
    </row>
    <row r="3765" ht="12.75">
      <c r="F3765" s="172"/>
    </row>
    <row r="3766" ht="12.75">
      <c r="F3766" s="172"/>
    </row>
    <row r="3767" ht="12.75">
      <c r="F3767" s="172"/>
    </row>
    <row r="3768" ht="12.75">
      <c r="F3768" s="172"/>
    </row>
    <row r="3769" ht="12.75">
      <c r="F3769" s="172"/>
    </row>
    <row r="3770" ht="12.75">
      <c r="F3770" s="172"/>
    </row>
    <row r="3771" ht="12.75">
      <c r="F3771" s="172"/>
    </row>
    <row r="3772" ht="12.75">
      <c r="F3772" s="172"/>
    </row>
    <row r="3773" ht="12.75">
      <c r="F3773" s="172"/>
    </row>
    <row r="3774" ht="12.75">
      <c r="F3774" s="172"/>
    </row>
    <row r="3775" ht="12.75">
      <c r="F3775" s="172"/>
    </row>
    <row r="3776" ht="12.75">
      <c r="F3776" s="172"/>
    </row>
    <row r="3777" ht="12.75">
      <c r="F3777" s="172"/>
    </row>
    <row r="3778" ht="12.75">
      <c r="F3778" s="172"/>
    </row>
    <row r="3779" ht="12.75">
      <c r="F3779" s="172"/>
    </row>
    <row r="3780" ht="12.75">
      <c r="F3780" s="172"/>
    </row>
    <row r="3781" ht="12.75">
      <c r="F3781" s="172"/>
    </row>
    <row r="3782" ht="12.75">
      <c r="F3782" s="172"/>
    </row>
    <row r="3783" ht="12.75">
      <c r="F3783" s="172"/>
    </row>
    <row r="3784" ht="12.75">
      <c r="F3784" s="172"/>
    </row>
    <row r="3785" ht="12.75">
      <c r="F3785" s="172"/>
    </row>
    <row r="3786" ht="12.75">
      <c r="F3786" s="172"/>
    </row>
    <row r="3787" ht="12.75">
      <c r="F3787" s="172"/>
    </row>
    <row r="3788" ht="12.75">
      <c r="F3788" s="172"/>
    </row>
    <row r="3789" ht="12.75">
      <c r="F3789" s="172"/>
    </row>
    <row r="3790" ht="12.75">
      <c r="F3790" s="172"/>
    </row>
    <row r="3791" ht="12.75">
      <c r="F3791" s="172"/>
    </row>
    <row r="3792" ht="12.75">
      <c r="F3792" s="172"/>
    </row>
    <row r="3793" ht="12.75">
      <c r="F3793" s="172"/>
    </row>
    <row r="3794" ht="12.75">
      <c r="F3794" s="172"/>
    </row>
    <row r="3795" ht="12.75">
      <c r="F3795" s="172"/>
    </row>
    <row r="3796" ht="12.75">
      <c r="F3796" s="172"/>
    </row>
    <row r="3797" ht="12.75">
      <c r="F3797" s="172"/>
    </row>
    <row r="3798" ht="12.75">
      <c r="F3798" s="172"/>
    </row>
    <row r="3799" ht="12.75">
      <c r="F3799" s="172"/>
    </row>
    <row r="3800" ht="12.75">
      <c r="F3800" s="172"/>
    </row>
    <row r="3801" ht="12.75">
      <c r="F3801" s="172"/>
    </row>
    <row r="3802" ht="12.75">
      <c r="F3802" s="172"/>
    </row>
    <row r="3803" ht="12.75">
      <c r="F3803" s="172"/>
    </row>
    <row r="3804" ht="12.75">
      <c r="F3804" s="172"/>
    </row>
    <row r="3805" ht="12.75">
      <c r="F3805" s="172"/>
    </row>
    <row r="3806" ht="12.75">
      <c r="F3806" s="172"/>
    </row>
    <row r="3807" ht="12.75">
      <c r="F3807" s="172"/>
    </row>
    <row r="3808" ht="12.75">
      <c r="F3808" s="172"/>
    </row>
    <row r="3809" ht="12.75">
      <c r="F3809" s="172"/>
    </row>
    <row r="3810" ht="12.75">
      <c r="F3810" s="172"/>
    </row>
    <row r="3811" ht="12.75">
      <c r="F3811" s="172"/>
    </row>
    <row r="3812" ht="12.75">
      <c r="F3812" s="172"/>
    </row>
    <row r="3813" ht="12.75">
      <c r="F3813" s="172"/>
    </row>
    <row r="3814" ht="12.75">
      <c r="F3814" s="172"/>
    </row>
    <row r="3815" ht="12.75">
      <c r="F3815" s="172"/>
    </row>
    <row r="3816" ht="12.75">
      <c r="F3816" s="172"/>
    </row>
    <row r="3817" ht="12.75">
      <c r="F3817" s="172"/>
    </row>
    <row r="3818" ht="12.75">
      <c r="F3818" s="172"/>
    </row>
    <row r="3819" ht="12.75">
      <c r="F3819" s="172"/>
    </row>
    <row r="3820" ht="12.75">
      <c r="F3820" s="172"/>
    </row>
    <row r="3821" ht="12.75">
      <c r="F3821" s="172"/>
    </row>
    <row r="3822" ht="12.75">
      <c r="F3822" s="172"/>
    </row>
    <row r="3823" ht="12.75">
      <c r="F3823" s="172"/>
    </row>
    <row r="3824" ht="12.75">
      <c r="F3824" s="172"/>
    </row>
    <row r="3825" ht="12.75">
      <c r="F3825" s="172"/>
    </row>
    <row r="3826" ht="12.75">
      <c r="F3826" s="172"/>
    </row>
    <row r="3827" ht="12.75">
      <c r="F3827" s="172"/>
    </row>
    <row r="3828" ht="12.75">
      <c r="F3828" s="172"/>
    </row>
    <row r="3829" ht="12.75">
      <c r="F3829" s="172"/>
    </row>
    <row r="3830" ht="12.75">
      <c r="F3830" s="172"/>
    </row>
    <row r="3831" ht="12.75">
      <c r="F3831" s="172"/>
    </row>
    <row r="3832" ht="12.75">
      <c r="F3832" s="172"/>
    </row>
    <row r="3833" ht="12.75">
      <c r="F3833" s="172"/>
    </row>
    <row r="3834" ht="12.75">
      <c r="F3834" s="172"/>
    </row>
    <row r="3835" ht="12.75">
      <c r="F3835" s="172"/>
    </row>
    <row r="3836" ht="12.75">
      <c r="F3836" s="172"/>
    </row>
    <row r="3837" ht="12.75">
      <c r="F3837" s="172"/>
    </row>
    <row r="3838" ht="12.75">
      <c r="F3838" s="172"/>
    </row>
    <row r="3839" ht="12.75">
      <c r="F3839" s="172"/>
    </row>
    <row r="3840" ht="12.75">
      <c r="F3840" s="172"/>
    </row>
    <row r="3841" ht="12.75">
      <c r="F3841" s="172"/>
    </row>
    <row r="3842" ht="12.75">
      <c r="F3842" s="172"/>
    </row>
    <row r="3843" ht="12.75">
      <c r="F3843" s="172"/>
    </row>
    <row r="3844" ht="12.75">
      <c r="F3844" s="172"/>
    </row>
    <row r="3845" ht="12.75">
      <c r="F3845" s="172"/>
    </row>
    <row r="3846" ht="12.75">
      <c r="F3846" s="172"/>
    </row>
    <row r="3847" ht="12.75">
      <c r="F3847" s="172"/>
    </row>
    <row r="3848" ht="12.75">
      <c r="F3848" s="172"/>
    </row>
    <row r="3849" ht="12.75">
      <c r="F3849" s="172"/>
    </row>
    <row r="3850" ht="12.75">
      <c r="F3850" s="172"/>
    </row>
    <row r="3851" ht="12.75">
      <c r="F3851" s="172"/>
    </row>
    <row r="3852" ht="12.75">
      <c r="F3852" s="172"/>
    </row>
    <row r="3853" ht="12.75">
      <c r="F3853" s="172"/>
    </row>
    <row r="3854" ht="12.75">
      <c r="F3854" s="172"/>
    </row>
    <row r="3855" ht="12.75">
      <c r="F3855" s="172"/>
    </row>
    <row r="3856" ht="12.75">
      <c r="F3856" s="172"/>
    </row>
    <row r="3857" ht="12.75">
      <c r="F3857" s="172"/>
    </row>
    <row r="3858" ht="12.75">
      <c r="F3858" s="172"/>
    </row>
    <row r="3859" ht="12.75">
      <c r="F3859" s="172"/>
    </row>
    <row r="3860" ht="12.75">
      <c r="F3860" s="172"/>
    </row>
    <row r="3861" ht="12.75">
      <c r="F3861" s="172"/>
    </row>
    <row r="3862" ht="12.75">
      <c r="F3862" s="172"/>
    </row>
    <row r="3863" ht="12.75">
      <c r="F3863" s="172"/>
    </row>
    <row r="3864" ht="12.75">
      <c r="F3864" s="172"/>
    </row>
    <row r="3865" ht="12.75">
      <c r="F3865" s="172"/>
    </row>
    <row r="3866" ht="12.75">
      <c r="F3866" s="172"/>
    </row>
    <row r="3867" ht="12.75">
      <c r="F3867" s="172"/>
    </row>
    <row r="3868" ht="12.75">
      <c r="F3868" s="172"/>
    </row>
    <row r="3869" ht="12.75">
      <c r="F3869" s="172"/>
    </row>
    <row r="3870" ht="12.75">
      <c r="F3870" s="172"/>
    </row>
    <row r="3871" ht="12.75">
      <c r="F3871" s="172"/>
    </row>
    <row r="3872" ht="12.75">
      <c r="F3872" s="172"/>
    </row>
    <row r="3873" ht="12.75">
      <c r="F3873" s="172"/>
    </row>
    <row r="3874" ht="12.75">
      <c r="F3874" s="172"/>
    </row>
    <row r="3875" ht="12.75">
      <c r="F3875" s="172"/>
    </row>
    <row r="3876" ht="12.75">
      <c r="F3876" s="172"/>
    </row>
    <row r="3877" ht="12.75">
      <c r="F3877" s="172"/>
    </row>
    <row r="3878" ht="12.75">
      <c r="F3878" s="172"/>
    </row>
    <row r="3879" ht="12.75">
      <c r="F3879" s="172"/>
    </row>
    <row r="3880" ht="12.75">
      <c r="F3880" s="172"/>
    </row>
    <row r="3881" ht="12.75">
      <c r="F3881" s="172"/>
    </row>
    <row r="3882" ht="12.75">
      <c r="F3882" s="172"/>
    </row>
    <row r="3883" ht="12.75">
      <c r="F3883" s="172"/>
    </row>
    <row r="3884" ht="12.75">
      <c r="F3884" s="172"/>
    </row>
    <row r="3885" ht="12.75">
      <c r="F3885" s="172"/>
    </row>
    <row r="3886" ht="12.75">
      <c r="F3886" s="172"/>
    </row>
    <row r="3887" ht="12.75">
      <c r="F3887" s="172"/>
    </row>
    <row r="3888" ht="12.75">
      <c r="F3888" s="172"/>
    </row>
    <row r="3889" ht="12.75">
      <c r="F3889" s="172"/>
    </row>
    <row r="3890" ht="12.75">
      <c r="F3890" s="172"/>
    </row>
    <row r="3891" ht="12.75">
      <c r="F3891" s="172"/>
    </row>
    <row r="3892" ht="12.75">
      <c r="F3892" s="172"/>
    </row>
    <row r="3893" ht="12.75">
      <c r="F3893" s="172"/>
    </row>
    <row r="3894" ht="12.75">
      <c r="F3894" s="172"/>
    </row>
    <row r="3895" ht="12.75">
      <c r="F3895" s="172"/>
    </row>
    <row r="3896" ht="12.75">
      <c r="F3896" s="172"/>
    </row>
    <row r="3897" ht="12.75">
      <c r="F3897" s="172"/>
    </row>
    <row r="3898" ht="12.75">
      <c r="F3898" s="172"/>
    </row>
    <row r="3899" ht="12.75">
      <c r="F3899" s="172"/>
    </row>
    <row r="3900" ht="12.75">
      <c r="F3900" s="172"/>
    </row>
    <row r="3901" ht="12.75">
      <c r="F3901" s="172"/>
    </row>
    <row r="3902" ht="12.75">
      <c r="F3902" s="172"/>
    </row>
    <row r="3903" ht="12.75">
      <c r="F3903" s="172"/>
    </row>
    <row r="3904" ht="12.75">
      <c r="F3904" s="172"/>
    </row>
    <row r="3905" ht="12.75">
      <c r="F3905" s="172"/>
    </row>
    <row r="3906" ht="12.75">
      <c r="F3906" s="172"/>
    </row>
    <row r="3907" ht="12.75">
      <c r="F3907" s="172"/>
    </row>
    <row r="3908" ht="12.75">
      <c r="F3908" s="172"/>
    </row>
    <row r="3909" ht="12.75">
      <c r="F3909" s="172"/>
    </row>
    <row r="3910" ht="12.75">
      <c r="F3910" s="172"/>
    </row>
    <row r="3911" ht="12.75">
      <c r="F3911" s="172"/>
    </row>
    <row r="3912" ht="12.75">
      <c r="F3912" s="172"/>
    </row>
    <row r="3913" ht="12.75">
      <c r="F3913" s="172"/>
    </row>
    <row r="3914" ht="12.75">
      <c r="F3914" s="172"/>
    </row>
    <row r="3915" ht="12.75">
      <c r="F3915" s="172"/>
    </row>
    <row r="3916" ht="12.75">
      <c r="F3916" s="172"/>
    </row>
    <row r="3917" ht="12.75">
      <c r="F3917" s="172"/>
    </row>
    <row r="3918" ht="12.75">
      <c r="F3918" s="172"/>
    </row>
    <row r="3919" ht="12.75">
      <c r="F3919" s="172"/>
    </row>
    <row r="3920" ht="12.75">
      <c r="F3920" s="172"/>
    </row>
    <row r="3921" ht="12.75">
      <c r="F3921" s="172"/>
    </row>
    <row r="3922" ht="12.75">
      <c r="F3922" s="172"/>
    </row>
    <row r="3923" ht="12.75">
      <c r="F3923" s="172"/>
    </row>
    <row r="3924" ht="12.75">
      <c r="F3924" s="172"/>
    </row>
    <row r="3925" ht="12.75">
      <c r="F3925" s="172"/>
    </row>
    <row r="3926" ht="12.75">
      <c r="F3926" s="172"/>
    </row>
    <row r="3927" ht="12.75">
      <c r="F3927" s="172"/>
    </row>
    <row r="3928" ht="12.75">
      <c r="F3928" s="172"/>
    </row>
    <row r="3929" ht="12.75">
      <c r="F3929" s="172"/>
    </row>
    <row r="3930" ht="12.75">
      <c r="F3930" s="172"/>
    </row>
    <row r="3931" ht="12.75">
      <c r="F3931" s="172"/>
    </row>
    <row r="3932" ht="12.75">
      <c r="F3932" s="172"/>
    </row>
    <row r="3933" ht="12.75">
      <c r="F3933" s="172"/>
    </row>
    <row r="3934" ht="12.75">
      <c r="F3934" s="172"/>
    </row>
    <row r="3935" ht="12.75">
      <c r="F3935" s="172"/>
    </row>
    <row r="3936" ht="12.75">
      <c r="F3936" s="172"/>
    </row>
    <row r="3937" ht="12.75">
      <c r="F3937" s="172"/>
    </row>
    <row r="3938" ht="12.75">
      <c r="F3938" s="172"/>
    </row>
    <row r="3939" ht="12.75">
      <c r="F3939" s="172"/>
    </row>
    <row r="3940" ht="12.75">
      <c r="F3940" s="172"/>
    </row>
    <row r="3941" ht="12.75">
      <c r="F3941" s="172"/>
    </row>
    <row r="3942" ht="12.75">
      <c r="F3942" s="172"/>
    </row>
    <row r="3943" ht="12.75">
      <c r="F3943" s="172"/>
    </row>
    <row r="3944" ht="12.75">
      <c r="F3944" s="172"/>
    </row>
    <row r="3945" ht="12.75">
      <c r="F3945" s="172"/>
    </row>
    <row r="3946" ht="12.75">
      <c r="F3946" s="172"/>
    </row>
    <row r="3947" ht="12.75">
      <c r="F3947" s="172"/>
    </row>
    <row r="3948" ht="12.75">
      <c r="F3948" s="172"/>
    </row>
    <row r="3949" ht="12.75">
      <c r="F3949" s="172"/>
    </row>
    <row r="3950" ht="12.75">
      <c r="F3950" s="172"/>
    </row>
    <row r="3951" ht="12.75">
      <c r="F3951" s="172"/>
    </row>
    <row r="3952" ht="12.75">
      <c r="F3952" s="172"/>
    </row>
    <row r="3953" ht="12.75">
      <c r="F3953" s="172"/>
    </row>
    <row r="3954" ht="12.75">
      <c r="F3954" s="172"/>
    </row>
    <row r="3955" ht="12.75">
      <c r="F3955" s="172"/>
    </row>
    <row r="3956" ht="12.75">
      <c r="F3956" s="172"/>
    </row>
    <row r="3957" ht="12.75">
      <c r="F3957" s="172"/>
    </row>
    <row r="3958" ht="12.75">
      <c r="F3958" s="172"/>
    </row>
    <row r="3959" ht="12.75">
      <c r="F3959" s="172"/>
    </row>
    <row r="3960" ht="12.75">
      <c r="F3960" s="172"/>
    </row>
    <row r="3961" ht="12.75">
      <c r="F3961" s="172"/>
    </row>
    <row r="3962" ht="12.75">
      <c r="F3962" s="172"/>
    </row>
    <row r="3963" ht="12.75">
      <c r="F3963" s="172"/>
    </row>
    <row r="3964" ht="12.75">
      <c r="F3964" s="172"/>
    </row>
    <row r="3965" ht="12.75">
      <c r="F3965" s="172"/>
    </row>
    <row r="3966" ht="12.75">
      <c r="F3966" s="172"/>
    </row>
    <row r="3967" ht="12.75">
      <c r="F3967" s="172"/>
    </row>
    <row r="3968" ht="12.75">
      <c r="F3968" s="172"/>
    </row>
    <row r="3969" ht="12.75">
      <c r="F3969" s="172"/>
    </row>
    <row r="3970" ht="12.75">
      <c r="F3970" s="172"/>
    </row>
    <row r="3971" ht="12.75">
      <c r="F3971" s="172"/>
    </row>
    <row r="3972" ht="12.75">
      <c r="F3972" s="172"/>
    </row>
    <row r="3973" ht="12.75">
      <c r="F3973" s="172"/>
    </row>
    <row r="3974" ht="12.75">
      <c r="F3974" s="172"/>
    </row>
    <row r="3975" ht="12.75">
      <c r="F3975" s="172"/>
    </row>
    <row r="3976" ht="12.75">
      <c r="F3976" s="172"/>
    </row>
    <row r="3977" ht="12.75">
      <c r="F3977" s="172"/>
    </row>
    <row r="3978" ht="12.75">
      <c r="F3978" s="172"/>
    </row>
    <row r="3979" ht="12.75">
      <c r="F3979" s="172"/>
    </row>
    <row r="3980" ht="12.75">
      <c r="F3980" s="172"/>
    </row>
    <row r="3981" ht="12.75">
      <c r="F3981" s="172"/>
    </row>
    <row r="3982" ht="12.75">
      <c r="F3982" s="172"/>
    </row>
    <row r="3983" ht="12.75">
      <c r="F3983" s="172"/>
    </row>
    <row r="3984" ht="12.75">
      <c r="F3984" s="172"/>
    </row>
    <row r="3985" ht="12.75">
      <c r="F3985" s="172"/>
    </row>
    <row r="3986" ht="12.75">
      <c r="F3986" s="172"/>
    </row>
    <row r="3987" ht="12.75">
      <c r="F3987" s="172"/>
    </row>
    <row r="3988" ht="12.75">
      <c r="F3988" s="172"/>
    </row>
    <row r="3989" ht="12.75">
      <c r="F3989" s="172"/>
    </row>
    <row r="3990" ht="12.75">
      <c r="F3990" s="172"/>
    </row>
    <row r="3991" ht="12.75">
      <c r="F3991" s="172"/>
    </row>
    <row r="3992" ht="12.75">
      <c r="F3992" s="172"/>
    </row>
    <row r="3993" ht="12.75">
      <c r="F3993" s="172"/>
    </row>
    <row r="3994" ht="12.75">
      <c r="F3994" s="172"/>
    </row>
    <row r="3995" ht="12.75">
      <c r="F3995" s="172"/>
    </row>
    <row r="3996" ht="12.75">
      <c r="F3996" s="172"/>
    </row>
    <row r="3997" ht="12.75">
      <c r="F3997" s="172"/>
    </row>
    <row r="3998" ht="12.75">
      <c r="F3998" s="172"/>
    </row>
    <row r="3999" ht="12.75">
      <c r="F3999" s="172"/>
    </row>
    <row r="4000" ht="12.75">
      <c r="F4000" s="172"/>
    </row>
    <row r="4001" ht="12.75">
      <c r="F4001" s="172"/>
    </row>
    <row r="4002" ht="12.75">
      <c r="F4002" s="172"/>
    </row>
    <row r="4003" ht="12.75">
      <c r="F4003" s="172"/>
    </row>
    <row r="4004" ht="12.75">
      <c r="F4004" s="172"/>
    </row>
    <row r="4005" ht="12.75">
      <c r="F4005" s="172"/>
    </row>
    <row r="4006" ht="12.75">
      <c r="F4006" s="172"/>
    </row>
    <row r="4007" ht="12.75">
      <c r="F4007" s="172"/>
    </row>
    <row r="4008" ht="12.75">
      <c r="F4008" s="172"/>
    </row>
    <row r="4009" ht="12.75">
      <c r="F4009" s="172"/>
    </row>
    <row r="4010" ht="12.75">
      <c r="F4010" s="172"/>
    </row>
    <row r="4011" ht="12.75">
      <c r="F4011" s="172"/>
    </row>
    <row r="4012" ht="12.75">
      <c r="F4012" s="172"/>
    </row>
    <row r="4013" ht="12.75">
      <c r="F4013" s="172"/>
    </row>
    <row r="4014" ht="12.75">
      <c r="F4014" s="172"/>
    </row>
    <row r="4015" ht="12.75">
      <c r="F4015" s="172"/>
    </row>
    <row r="4016" ht="12.75">
      <c r="F4016" s="172"/>
    </row>
    <row r="4017" ht="12.75">
      <c r="F4017" s="172"/>
    </row>
    <row r="4018" ht="12.75">
      <c r="F4018" s="172"/>
    </row>
    <row r="4019" ht="12.75">
      <c r="F4019" s="172"/>
    </row>
    <row r="4020" ht="12.75">
      <c r="F4020" s="172"/>
    </row>
    <row r="4021" ht="12.75">
      <c r="F4021" s="172"/>
    </row>
    <row r="4022" ht="12.75">
      <c r="F4022" s="172"/>
    </row>
    <row r="4023" ht="12.75">
      <c r="F4023" s="172"/>
    </row>
    <row r="4024" ht="12.75">
      <c r="F4024" s="172"/>
    </row>
    <row r="4025" ht="12.75">
      <c r="F4025" s="172"/>
    </row>
    <row r="4026" ht="12.75">
      <c r="F4026" s="172"/>
    </row>
    <row r="4027" ht="12.75">
      <c r="F4027" s="172"/>
    </row>
    <row r="4028" ht="12.75">
      <c r="F4028" s="172"/>
    </row>
    <row r="4029" ht="12.75">
      <c r="F4029" s="172"/>
    </row>
    <row r="4030" ht="12.75">
      <c r="F4030" s="172"/>
    </row>
    <row r="4031" ht="12.75">
      <c r="F4031" s="172"/>
    </row>
    <row r="4032" ht="12.75">
      <c r="F4032" s="172"/>
    </row>
    <row r="4033" ht="12.75">
      <c r="F4033" s="172"/>
    </row>
    <row r="4034" ht="12.75">
      <c r="F4034" s="172"/>
    </row>
    <row r="4035" ht="12.75">
      <c r="F4035" s="172"/>
    </row>
    <row r="4036" ht="12.75">
      <c r="F4036" s="172"/>
    </row>
    <row r="4037" ht="12.75">
      <c r="F4037" s="172"/>
    </row>
    <row r="4038" ht="12.75">
      <c r="F4038" s="172"/>
    </row>
    <row r="4039" ht="12.75">
      <c r="F4039" s="172"/>
    </row>
    <row r="4040" ht="12.75">
      <c r="F4040" s="172"/>
    </row>
    <row r="4041" ht="12.75">
      <c r="F4041" s="172"/>
    </row>
    <row r="4042" ht="12.75">
      <c r="F4042" s="172"/>
    </row>
    <row r="4043" ht="12.75">
      <c r="F4043" s="172"/>
    </row>
    <row r="4044" ht="12.75">
      <c r="F4044" s="172"/>
    </row>
    <row r="4045" ht="12.75">
      <c r="F4045" s="172"/>
    </row>
    <row r="4046" ht="12.75">
      <c r="F4046" s="172"/>
    </row>
    <row r="4047" ht="12.75">
      <c r="F4047" s="172"/>
    </row>
    <row r="4048" ht="12.75">
      <c r="F4048" s="172"/>
    </row>
    <row r="4049" ht="12.75">
      <c r="F4049" s="172"/>
    </row>
    <row r="4050" ht="12.75">
      <c r="F4050" s="172"/>
    </row>
    <row r="4051" ht="12.75">
      <c r="F4051" s="172"/>
    </row>
    <row r="4052" ht="12.75">
      <c r="F4052" s="172"/>
    </row>
    <row r="4053" ht="12.75">
      <c r="F4053" s="172"/>
    </row>
    <row r="4054" ht="12.75">
      <c r="F4054" s="172"/>
    </row>
    <row r="4055" ht="12.75">
      <c r="F4055" s="172"/>
    </row>
    <row r="4056" ht="12.75">
      <c r="F4056" s="172"/>
    </row>
    <row r="4057" ht="12.75">
      <c r="F4057" s="172"/>
    </row>
    <row r="4058" ht="12.75">
      <c r="F4058" s="172"/>
    </row>
    <row r="4059" ht="12.75">
      <c r="F4059" s="172"/>
    </row>
    <row r="4060" ht="12.75">
      <c r="F4060" s="172"/>
    </row>
    <row r="4061" ht="12.75">
      <c r="F4061" s="172"/>
    </row>
    <row r="4062" ht="12.75">
      <c r="F4062" s="172"/>
    </row>
    <row r="4063" ht="12.75">
      <c r="F4063" s="172"/>
    </row>
    <row r="4064" ht="12.75">
      <c r="F4064" s="172"/>
    </row>
    <row r="4065" ht="12.75">
      <c r="F4065" s="172"/>
    </row>
    <row r="4066" ht="12.75">
      <c r="F4066" s="172"/>
    </row>
    <row r="4067" ht="12.75">
      <c r="F4067" s="172"/>
    </row>
    <row r="4068" ht="12.75">
      <c r="F4068" s="172"/>
    </row>
    <row r="4069" ht="12.75">
      <c r="F4069" s="172"/>
    </row>
    <row r="4070" ht="12.75">
      <c r="F4070" s="172"/>
    </row>
    <row r="4071" ht="12.75">
      <c r="F4071" s="172"/>
    </row>
    <row r="4072" ht="12.75">
      <c r="F4072" s="172"/>
    </row>
    <row r="4073" ht="12.75">
      <c r="F4073" s="172"/>
    </row>
    <row r="4074" ht="12.75">
      <c r="F4074" s="172"/>
    </row>
    <row r="4075" ht="12.75">
      <c r="F4075" s="172"/>
    </row>
    <row r="4076" ht="12.75">
      <c r="F4076" s="172"/>
    </row>
    <row r="4077" ht="12.75">
      <c r="F4077" s="172"/>
    </row>
    <row r="4078" ht="12.75">
      <c r="F4078" s="172"/>
    </row>
    <row r="4079" ht="12.75">
      <c r="F4079" s="172"/>
    </row>
    <row r="4080" ht="12.75">
      <c r="F4080" s="172"/>
    </row>
    <row r="4081" ht="12.75">
      <c r="F4081" s="172"/>
    </row>
    <row r="4082" ht="12.75">
      <c r="F4082" s="172"/>
    </row>
    <row r="4083" ht="12.75">
      <c r="F4083" s="172"/>
    </row>
    <row r="4084" ht="12.75">
      <c r="F4084" s="172"/>
    </row>
    <row r="4085" ht="12.75">
      <c r="F4085" s="172"/>
    </row>
    <row r="4086" ht="12.75">
      <c r="F4086" s="172"/>
    </row>
    <row r="4087" ht="12.75">
      <c r="F4087" s="172"/>
    </row>
    <row r="4088" ht="12.75">
      <c r="F4088" s="172"/>
    </row>
    <row r="4089" ht="12.75">
      <c r="F4089" s="172"/>
    </row>
    <row r="4090" ht="12.75">
      <c r="F4090" s="172"/>
    </row>
    <row r="4091" ht="12.75">
      <c r="F4091" s="172"/>
    </row>
    <row r="4092" ht="12.75">
      <c r="F4092" s="172"/>
    </row>
    <row r="4093" ht="12.75">
      <c r="F4093" s="172"/>
    </row>
    <row r="4094" ht="12.75">
      <c r="F4094" s="172"/>
    </row>
    <row r="4095" ht="12.75">
      <c r="F4095" s="172"/>
    </row>
    <row r="4096" ht="12.75">
      <c r="F4096" s="172"/>
    </row>
    <row r="4097" ht="12.75">
      <c r="F4097" s="172"/>
    </row>
    <row r="4098" ht="12.75">
      <c r="F4098" s="172"/>
    </row>
    <row r="4099" ht="12.75">
      <c r="F4099" s="172"/>
    </row>
    <row r="4100" ht="12.75">
      <c r="F4100" s="172"/>
    </row>
    <row r="4101" ht="12.75">
      <c r="F4101" s="172"/>
    </row>
    <row r="4102" ht="12.75">
      <c r="F4102" s="172"/>
    </row>
    <row r="4103" ht="12.75">
      <c r="F4103" s="172"/>
    </row>
    <row r="4104" ht="12.75">
      <c r="F4104" s="172"/>
    </row>
    <row r="4105" ht="12.75">
      <c r="F4105" s="172"/>
    </row>
    <row r="4106" ht="12.75">
      <c r="F4106" s="172"/>
    </row>
    <row r="4107" ht="12.75">
      <c r="F4107" s="172"/>
    </row>
    <row r="4108" ht="12.75">
      <c r="F4108" s="172"/>
    </row>
    <row r="4109" ht="12.75">
      <c r="F4109" s="172"/>
    </row>
    <row r="4110" ht="12.75">
      <c r="F4110" s="172"/>
    </row>
    <row r="4111" ht="12.75">
      <c r="F4111" s="172"/>
    </row>
    <row r="4112" ht="12.75">
      <c r="F4112" s="172"/>
    </row>
    <row r="4113" ht="12.75">
      <c r="F4113" s="172"/>
    </row>
    <row r="4114" ht="12.75">
      <c r="F4114" s="172"/>
    </row>
    <row r="4115" ht="12.75">
      <c r="F4115" s="172"/>
    </row>
    <row r="4116" ht="12.75">
      <c r="F4116" s="172"/>
    </row>
    <row r="4117" ht="12.75">
      <c r="F4117" s="172"/>
    </row>
    <row r="4118" ht="12.75">
      <c r="F4118" s="172"/>
    </row>
    <row r="4119" ht="12.75">
      <c r="F4119" s="172"/>
    </row>
    <row r="4120" ht="12.75">
      <c r="F4120" s="172"/>
    </row>
    <row r="4121" ht="12.75">
      <c r="F4121" s="172"/>
    </row>
    <row r="4122" ht="12.75">
      <c r="F4122" s="172"/>
    </row>
    <row r="4123" ht="12.75">
      <c r="F4123" s="172"/>
    </row>
    <row r="4124" ht="12.75">
      <c r="F4124" s="172"/>
    </row>
    <row r="4125" ht="12.75">
      <c r="F4125" s="172"/>
    </row>
    <row r="4126" ht="12.75">
      <c r="F4126" s="172"/>
    </row>
    <row r="4127" ht="12.75">
      <c r="F4127" s="172"/>
    </row>
    <row r="4128" ht="12.75">
      <c r="F4128" s="172"/>
    </row>
    <row r="4129" ht="12.75">
      <c r="F4129" s="172"/>
    </row>
    <row r="4130" ht="12.75">
      <c r="F4130" s="172"/>
    </row>
    <row r="4131" ht="12.75">
      <c r="F4131" s="172"/>
    </row>
    <row r="4132" ht="12.75">
      <c r="F4132" s="172"/>
    </row>
    <row r="4133" ht="12.75">
      <c r="F4133" s="172"/>
    </row>
    <row r="4134" ht="12.75">
      <c r="F4134" s="172"/>
    </row>
    <row r="4135" ht="12.75">
      <c r="F4135" s="172"/>
    </row>
    <row r="4136" ht="12.75">
      <c r="F4136" s="172"/>
    </row>
    <row r="4137" ht="12.75">
      <c r="F4137" s="172"/>
    </row>
    <row r="4138" ht="12.75">
      <c r="F4138" s="172"/>
    </row>
    <row r="4139" ht="12.75">
      <c r="F4139" s="172"/>
    </row>
    <row r="4140" ht="12.75">
      <c r="F4140" s="172"/>
    </row>
    <row r="4141" ht="12.75">
      <c r="F4141" s="172"/>
    </row>
    <row r="4142" ht="12.75">
      <c r="F4142" s="172"/>
    </row>
    <row r="4143" ht="12.75">
      <c r="F4143" s="172"/>
    </row>
    <row r="4144" ht="12.75">
      <c r="F4144" s="172"/>
    </row>
    <row r="4145" ht="12.75">
      <c r="F4145" s="172"/>
    </row>
    <row r="4146" ht="12.75">
      <c r="F4146" s="172"/>
    </row>
    <row r="4147" ht="12.75">
      <c r="F4147" s="172"/>
    </row>
    <row r="4148" ht="12.75">
      <c r="F4148" s="172"/>
    </row>
    <row r="4149" ht="12.75">
      <c r="F4149" s="172"/>
    </row>
    <row r="4150" ht="12.75">
      <c r="F4150" s="172"/>
    </row>
    <row r="4151" ht="12.75">
      <c r="F4151" s="172"/>
    </row>
    <row r="4152" ht="12.75">
      <c r="F4152" s="172"/>
    </row>
    <row r="4153" ht="12.75">
      <c r="F4153" s="172"/>
    </row>
    <row r="4154" ht="12.75">
      <c r="F4154" s="172"/>
    </row>
    <row r="4155" ht="12.75">
      <c r="F4155" s="172"/>
    </row>
    <row r="4156" ht="12.75">
      <c r="F4156" s="172"/>
    </row>
    <row r="4157" ht="12.75">
      <c r="F4157" s="172"/>
    </row>
    <row r="4158" ht="12.75">
      <c r="F4158" s="172"/>
    </row>
    <row r="4159" ht="12.75">
      <c r="F4159" s="172"/>
    </row>
    <row r="4160" ht="12.75">
      <c r="F4160" s="172"/>
    </row>
    <row r="4161" ht="12.75">
      <c r="F4161" s="172"/>
    </row>
    <row r="4162" ht="12.75">
      <c r="F4162" s="172"/>
    </row>
    <row r="4163" ht="12.75">
      <c r="F4163" s="172"/>
    </row>
    <row r="4164" ht="12.75">
      <c r="F4164" s="172"/>
    </row>
    <row r="4165" ht="12.75">
      <c r="F4165" s="172"/>
    </row>
    <row r="4166" ht="12.75">
      <c r="F4166" s="172"/>
    </row>
    <row r="4167" ht="12.75">
      <c r="F4167" s="172"/>
    </row>
    <row r="4168" ht="12.75">
      <c r="F4168" s="172"/>
    </row>
    <row r="4169" ht="12.75">
      <c r="F4169" s="172"/>
    </row>
    <row r="4170" ht="12.75">
      <c r="F4170" s="172"/>
    </row>
    <row r="4171" ht="12.75">
      <c r="F4171" s="172"/>
    </row>
    <row r="4172" ht="12.75">
      <c r="F4172" s="172"/>
    </row>
    <row r="4173" ht="12.75">
      <c r="F4173" s="172"/>
    </row>
    <row r="4174" ht="12.75">
      <c r="F4174" s="172"/>
    </row>
    <row r="4175" ht="12.75">
      <c r="F4175" s="172"/>
    </row>
    <row r="4176" ht="12.75">
      <c r="F4176" s="172"/>
    </row>
    <row r="4177" ht="12.75">
      <c r="F4177" s="172"/>
    </row>
    <row r="4178" ht="12.75">
      <c r="F4178" s="172"/>
    </row>
    <row r="4179" ht="12.75">
      <c r="F4179" s="172"/>
    </row>
    <row r="4180" ht="12.75">
      <c r="F4180" s="172"/>
    </row>
    <row r="4181" ht="12.75">
      <c r="F4181" s="172"/>
    </row>
    <row r="4182" ht="12.75">
      <c r="F4182" s="172"/>
    </row>
    <row r="4183" ht="12.75">
      <c r="F4183" s="172"/>
    </row>
    <row r="4184" ht="12.75">
      <c r="F4184" s="172"/>
    </row>
    <row r="4185" ht="12.75">
      <c r="F4185" s="172"/>
    </row>
    <row r="4186" ht="12.75">
      <c r="F4186" s="172"/>
    </row>
    <row r="4187" ht="12.75">
      <c r="F4187" s="172"/>
    </row>
    <row r="4188" ht="12.75">
      <c r="F4188" s="172"/>
    </row>
    <row r="4189" ht="12.75">
      <c r="F4189" s="172"/>
    </row>
    <row r="4190" ht="12.75">
      <c r="F4190" s="172"/>
    </row>
    <row r="4191" ht="12.75">
      <c r="F4191" s="172"/>
    </row>
    <row r="4192" ht="12.75">
      <c r="F4192" s="172"/>
    </row>
    <row r="4193" ht="12.75">
      <c r="F4193" s="172"/>
    </row>
    <row r="4194" ht="12.75">
      <c r="F4194" s="172"/>
    </row>
    <row r="4195" ht="12.75">
      <c r="F4195" s="172"/>
    </row>
    <row r="4196" ht="12.75">
      <c r="F4196" s="172"/>
    </row>
    <row r="4197" ht="12.75">
      <c r="F4197" s="172"/>
    </row>
    <row r="4198" ht="12.75">
      <c r="F4198" s="172"/>
    </row>
    <row r="4199" ht="12.75">
      <c r="F4199" s="172"/>
    </row>
    <row r="4200" ht="12.75">
      <c r="F4200" s="172"/>
    </row>
    <row r="4201" ht="12.75">
      <c r="F4201" s="172"/>
    </row>
    <row r="4202" ht="12.75">
      <c r="F4202" s="172"/>
    </row>
    <row r="4203" ht="12.75">
      <c r="F4203" s="172"/>
    </row>
    <row r="4204" ht="12.75">
      <c r="F4204" s="172"/>
    </row>
    <row r="4205" ht="12.75">
      <c r="F4205" s="172"/>
    </row>
    <row r="4206" ht="12.75">
      <c r="F4206" s="172"/>
    </row>
    <row r="4207" ht="12.75">
      <c r="F4207" s="172"/>
    </row>
    <row r="4208" ht="12.75">
      <c r="F4208" s="172"/>
    </row>
    <row r="4209" ht="12.75">
      <c r="F4209" s="172"/>
    </row>
    <row r="4210" ht="12.75">
      <c r="F4210" s="172"/>
    </row>
    <row r="4211" ht="12.75">
      <c r="F4211" s="172"/>
    </row>
    <row r="4212" ht="12.75">
      <c r="F4212" s="172"/>
    </row>
    <row r="4213" ht="12.75">
      <c r="F4213" s="172"/>
    </row>
    <row r="4214" ht="12.75">
      <c r="F4214" s="172"/>
    </row>
    <row r="4215" ht="12.75">
      <c r="F4215" s="172"/>
    </row>
    <row r="4216" ht="12.75">
      <c r="F4216" s="172"/>
    </row>
    <row r="4217" ht="12.75">
      <c r="F4217" s="172"/>
    </row>
    <row r="4218" ht="12.75">
      <c r="F4218" s="172"/>
    </row>
    <row r="4219" ht="12.75">
      <c r="F4219" s="172"/>
    </row>
    <row r="4220" ht="12.75">
      <c r="F4220" s="172"/>
    </row>
    <row r="4221" ht="12.75">
      <c r="F4221" s="172"/>
    </row>
    <row r="4222" ht="12.75">
      <c r="F4222" s="172"/>
    </row>
    <row r="4223" ht="12.75">
      <c r="F4223" s="172"/>
    </row>
    <row r="4224" ht="12.75">
      <c r="F4224" s="172"/>
    </row>
    <row r="4225" ht="12.75">
      <c r="F4225" s="172"/>
    </row>
    <row r="4226" ht="12.75">
      <c r="F4226" s="172"/>
    </row>
    <row r="4227" ht="12.75">
      <c r="F4227" s="172"/>
    </row>
    <row r="4228" ht="12.75">
      <c r="F4228" s="172"/>
    </row>
    <row r="4229" ht="12.75">
      <c r="F4229" s="172"/>
    </row>
    <row r="4230" ht="12.75">
      <c r="F4230" s="172"/>
    </row>
    <row r="4231" ht="12.75">
      <c r="F4231" s="172"/>
    </row>
    <row r="4232" ht="12.75">
      <c r="F4232" s="172"/>
    </row>
    <row r="4233" ht="12.75">
      <c r="F4233" s="172"/>
    </row>
    <row r="4234" ht="12.75">
      <c r="F4234" s="172"/>
    </row>
    <row r="4235" ht="12.75">
      <c r="F4235" s="172"/>
    </row>
    <row r="4236" ht="12.75">
      <c r="F4236" s="172"/>
    </row>
    <row r="4237" ht="12.75">
      <c r="F4237" s="172"/>
    </row>
    <row r="4238" ht="12.75">
      <c r="F4238" s="172"/>
    </row>
    <row r="4239" ht="12.75">
      <c r="F4239" s="172"/>
    </row>
    <row r="4240" ht="12.75">
      <c r="F4240" s="172"/>
    </row>
    <row r="4241" ht="12.75">
      <c r="F4241" s="172"/>
    </row>
    <row r="4242" ht="12.75">
      <c r="F4242" s="172"/>
    </row>
    <row r="4243" ht="12.75">
      <c r="F4243" s="172"/>
    </row>
    <row r="4244" ht="12.75">
      <c r="F4244" s="172"/>
    </row>
    <row r="4245" ht="12.75">
      <c r="F4245" s="172"/>
    </row>
    <row r="4246" ht="12.75">
      <c r="F4246" s="172"/>
    </row>
    <row r="4247" ht="12.75">
      <c r="F4247" s="172"/>
    </row>
    <row r="4248" ht="12.75">
      <c r="F4248" s="172"/>
    </row>
    <row r="4249" ht="12.75">
      <c r="F4249" s="172"/>
    </row>
    <row r="4250" ht="12.75">
      <c r="F4250" s="172"/>
    </row>
    <row r="4251" ht="12.75">
      <c r="F4251" s="172"/>
    </row>
    <row r="4252" ht="12.75">
      <c r="F4252" s="172"/>
    </row>
    <row r="4253" ht="12.75">
      <c r="F4253" s="172"/>
    </row>
    <row r="4254" ht="12.75">
      <c r="F4254" s="172"/>
    </row>
    <row r="4255" ht="12.75">
      <c r="F4255" s="172"/>
    </row>
    <row r="4256" ht="12.75">
      <c r="F4256" s="172"/>
    </row>
    <row r="4257" ht="12.75">
      <c r="F4257" s="172"/>
    </row>
    <row r="4258" ht="12.75">
      <c r="F4258" s="172"/>
    </row>
    <row r="4259" ht="12.75">
      <c r="F4259" s="172"/>
    </row>
    <row r="4260" ht="12.75">
      <c r="F4260" s="172"/>
    </row>
    <row r="4261" ht="12.75">
      <c r="F4261" s="172"/>
    </row>
    <row r="4262" ht="12.75">
      <c r="F4262" s="172"/>
    </row>
    <row r="4263" ht="12.75">
      <c r="F4263" s="172"/>
    </row>
    <row r="4264" ht="12.75">
      <c r="F4264" s="172"/>
    </row>
    <row r="4265" ht="12.75">
      <c r="F4265" s="172"/>
    </row>
    <row r="4266" ht="12.75">
      <c r="F4266" s="172"/>
    </row>
    <row r="4267" ht="12.75">
      <c r="F4267" s="172"/>
    </row>
    <row r="4268" ht="12.75">
      <c r="F4268" s="172"/>
    </row>
    <row r="4269" ht="12.75">
      <c r="F4269" s="172"/>
    </row>
    <row r="4270" ht="12.75">
      <c r="F4270" s="172"/>
    </row>
    <row r="4271" ht="12.75">
      <c r="F4271" s="172"/>
    </row>
    <row r="4272" ht="12.75">
      <c r="F4272" s="172"/>
    </row>
    <row r="4273" ht="12.75">
      <c r="F4273" s="172"/>
    </row>
    <row r="4274" ht="12.75">
      <c r="F4274" s="172"/>
    </row>
    <row r="4275" ht="12.75">
      <c r="F4275" s="172"/>
    </row>
    <row r="4276" ht="12.75">
      <c r="F4276" s="172"/>
    </row>
    <row r="4277" ht="12.75">
      <c r="F4277" s="172"/>
    </row>
    <row r="4278" ht="12.75">
      <c r="F4278" s="172"/>
    </row>
    <row r="4279" ht="12.75">
      <c r="F4279" s="172"/>
    </row>
    <row r="4280" ht="12.75">
      <c r="F4280" s="172"/>
    </row>
    <row r="4281" ht="12.75">
      <c r="F4281" s="172"/>
    </row>
    <row r="4282" ht="12.75">
      <c r="F4282" s="172"/>
    </row>
    <row r="4283" ht="12.75">
      <c r="F4283" s="172"/>
    </row>
    <row r="4284" ht="12.75">
      <c r="F4284" s="172"/>
    </row>
    <row r="4285" ht="12.75">
      <c r="F4285" s="172"/>
    </row>
    <row r="4286" ht="12.75">
      <c r="F4286" s="172"/>
    </row>
    <row r="4287" ht="12.75">
      <c r="F4287" s="172"/>
    </row>
    <row r="4288" ht="12.75">
      <c r="F4288" s="172"/>
    </row>
    <row r="4289" ht="12.75">
      <c r="F4289" s="172"/>
    </row>
    <row r="4290" ht="12.75">
      <c r="F4290" s="172"/>
    </row>
    <row r="4291" ht="12.75">
      <c r="F4291" s="172"/>
    </row>
    <row r="4292" ht="12.75">
      <c r="F4292" s="172"/>
    </row>
    <row r="4293" ht="12.75">
      <c r="F4293" s="172"/>
    </row>
    <row r="4294" ht="12.75">
      <c r="F4294" s="172"/>
    </row>
    <row r="4295" ht="12.75">
      <c r="F4295" s="172"/>
    </row>
    <row r="4296" ht="12.75">
      <c r="F4296" s="172"/>
    </row>
    <row r="4297" ht="12.75">
      <c r="F4297" s="172"/>
    </row>
    <row r="4298" ht="12.75">
      <c r="F4298" s="172"/>
    </row>
    <row r="4299" ht="12.75">
      <c r="F4299" s="172"/>
    </row>
    <row r="4300" ht="12.75">
      <c r="F4300" s="172"/>
    </row>
    <row r="4301" ht="12.75">
      <c r="F4301" s="172"/>
    </row>
    <row r="4302" ht="12.75">
      <c r="F4302" s="172"/>
    </row>
    <row r="4303" ht="12.75">
      <c r="F4303" s="172"/>
    </row>
    <row r="4304" ht="12.75">
      <c r="F4304" s="172"/>
    </row>
    <row r="4305" ht="12.75">
      <c r="F4305" s="172"/>
    </row>
    <row r="4306" ht="12.75">
      <c r="F4306" s="172"/>
    </row>
    <row r="4307" ht="12.75">
      <c r="F4307" s="172"/>
    </row>
    <row r="4308" ht="12.75">
      <c r="F4308" s="172"/>
    </row>
    <row r="4309" ht="12.75">
      <c r="F4309" s="172"/>
    </row>
    <row r="4310" ht="12.75">
      <c r="F4310" s="172"/>
    </row>
    <row r="4311" ht="12.75">
      <c r="F4311" s="172"/>
    </row>
    <row r="4312" ht="12.75">
      <c r="F4312" s="172"/>
    </row>
    <row r="4313" ht="12.75">
      <c r="F4313" s="172"/>
    </row>
    <row r="4314" ht="12.75">
      <c r="F4314" s="172"/>
    </row>
    <row r="4315" ht="12.75">
      <c r="F4315" s="172"/>
    </row>
    <row r="4316" ht="12.75">
      <c r="F4316" s="172"/>
    </row>
    <row r="4317" ht="12.75">
      <c r="F4317" s="172"/>
    </row>
    <row r="4318" ht="12.75">
      <c r="F4318" s="172"/>
    </row>
    <row r="4319" ht="12.75">
      <c r="F4319" s="172"/>
    </row>
    <row r="4320" ht="12.75">
      <c r="F4320" s="172"/>
    </row>
    <row r="4321" ht="12.75">
      <c r="F4321" s="172"/>
    </row>
    <row r="4322" ht="12.75">
      <c r="F4322" s="172"/>
    </row>
    <row r="4323" ht="12.75">
      <c r="F4323" s="172"/>
    </row>
    <row r="4324" ht="12.75">
      <c r="F4324" s="172"/>
    </row>
    <row r="4325" ht="12.75">
      <c r="F4325" s="172"/>
    </row>
    <row r="4326" ht="12.75">
      <c r="F4326" s="172"/>
    </row>
    <row r="4327" ht="12.75">
      <c r="F4327" s="172"/>
    </row>
    <row r="4328" ht="12.75">
      <c r="F4328" s="172"/>
    </row>
    <row r="4329" ht="12.75">
      <c r="F4329" s="172"/>
    </row>
    <row r="4330" ht="12.75">
      <c r="F4330" s="172"/>
    </row>
    <row r="4331" ht="12.75">
      <c r="F4331" s="172"/>
    </row>
    <row r="4332" ht="12.75">
      <c r="F4332" s="172"/>
    </row>
    <row r="4333" ht="12.75">
      <c r="F4333" s="172"/>
    </row>
    <row r="4334" ht="12.75">
      <c r="F4334" s="172"/>
    </row>
    <row r="4335" ht="12.75">
      <c r="F4335" s="172"/>
    </row>
    <row r="4336" ht="12.75">
      <c r="F4336" s="172"/>
    </row>
    <row r="4337" ht="12.75">
      <c r="F4337" s="172"/>
    </row>
    <row r="4338" ht="12.75">
      <c r="F4338" s="172"/>
    </row>
    <row r="4339" ht="12.75">
      <c r="F4339" s="172"/>
    </row>
    <row r="4340" ht="12.75">
      <c r="F4340" s="172"/>
    </row>
    <row r="4341" ht="12.75">
      <c r="F4341" s="172"/>
    </row>
    <row r="4342" ht="12.75">
      <c r="F4342" s="172"/>
    </row>
    <row r="4343" ht="12.75">
      <c r="F4343" s="172"/>
    </row>
    <row r="4344" ht="12.75">
      <c r="F4344" s="172"/>
    </row>
    <row r="4345" ht="12.75">
      <c r="F4345" s="172"/>
    </row>
    <row r="4346" ht="12.75">
      <c r="F4346" s="172"/>
    </row>
    <row r="4347" ht="12.75">
      <c r="F4347" s="172"/>
    </row>
    <row r="4348" ht="12.75">
      <c r="F4348" s="172"/>
    </row>
    <row r="4349" ht="12.75">
      <c r="F4349" s="172"/>
    </row>
    <row r="4350" ht="12.75">
      <c r="F4350" s="172"/>
    </row>
    <row r="4351" ht="12.75">
      <c r="F4351" s="172"/>
    </row>
    <row r="4352" ht="12.75">
      <c r="F4352" s="172"/>
    </row>
    <row r="4353" ht="12.75">
      <c r="F4353" s="172"/>
    </row>
    <row r="4354" ht="12.75">
      <c r="F4354" s="172"/>
    </row>
    <row r="4355" ht="12.75">
      <c r="F4355" s="172"/>
    </row>
    <row r="4356" ht="12.75">
      <c r="F4356" s="172"/>
    </row>
    <row r="4357" ht="12.75">
      <c r="F4357" s="172"/>
    </row>
    <row r="4358" ht="12.75">
      <c r="F4358" s="172"/>
    </row>
    <row r="4359" ht="12.75">
      <c r="F4359" s="172"/>
    </row>
    <row r="4360" ht="12.75">
      <c r="F4360" s="172"/>
    </row>
    <row r="4361" ht="12.75">
      <c r="F4361" s="172"/>
    </row>
    <row r="4362" ht="12.75">
      <c r="F4362" s="172"/>
    </row>
    <row r="4363" ht="12.75">
      <c r="F4363" s="172"/>
    </row>
    <row r="4364" ht="12.75">
      <c r="F4364" s="172"/>
    </row>
    <row r="4365" ht="12.75">
      <c r="F4365" s="172"/>
    </row>
    <row r="4366" ht="12.75">
      <c r="F4366" s="172"/>
    </row>
    <row r="4367" ht="12.75">
      <c r="F4367" s="172"/>
    </row>
    <row r="4368" ht="12.75">
      <c r="F4368" s="172"/>
    </row>
    <row r="4369" ht="12.75">
      <c r="F4369" s="172"/>
    </row>
    <row r="4370" ht="12.75">
      <c r="F4370" s="172"/>
    </row>
    <row r="4371" ht="12.75">
      <c r="F4371" s="172"/>
    </row>
    <row r="4372" ht="12.75">
      <c r="F4372" s="172"/>
    </row>
    <row r="4373" ht="12.75">
      <c r="F4373" s="172"/>
    </row>
    <row r="4374" ht="12.75">
      <c r="F4374" s="172"/>
    </row>
    <row r="4375" ht="12.75">
      <c r="F4375" s="172"/>
    </row>
    <row r="4376" ht="12.75">
      <c r="F4376" s="172"/>
    </row>
    <row r="4377" ht="12.75">
      <c r="F4377" s="172"/>
    </row>
    <row r="4378" ht="12.75">
      <c r="F4378" s="172"/>
    </row>
    <row r="4379" ht="12.75">
      <c r="F4379" s="172"/>
    </row>
    <row r="4380" ht="12.75">
      <c r="F4380" s="172"/>
    </row>
    <row r="4381" ht="12.75">
      <c r="F4381" s="172"/>
    </row>
    <row r="4382" ht="12.75">
      <c r="F4382" s="172"/>
    </row>
    <row r="4383" ht="12.75">
      <c r="F4383" s="172"/>
    </row>
    <row r="4384" ht="12.75">
      <c r="F4384" s="172"/>
    </row>
    <row r="4385" ht="12.75">
      <c r="F4385" s="172"/>
    </row>
    <row r="4386" ht="12.75">
      <c r="F4386" s="172"/>
    </row>
    <row r="4387" ht="12.75">
      <c r="F4387" s="172"/>
    </row>
    <row r="4388" ht="12.75">
      <c r="F4388" s="172"/>
    </row>
    <row r="4389" ht="12.75">
      <c r="F4389" s="172"/>
    </row>
    <row r="4390" ht="12.75">
      <c r="F4390" s="172"/>
    </row>
    <row r="4391" ht="12.75">
      <c r="F4391" s="172"/>
    </row>
    <row r="4392" ht="12.75">
      <c r="F4392" s="172"/>
    </row>
    <row r="4393" ht="12.75">
      <c r="F4393" s="172"/>
    </row>
    <row r="4394" ht="12.75">
      <c r="F4394" s="172"/>
    </row>
    <row r="4395" ht="12.75">
      <c r="F4395" s="172"/>
    </row>
    <row r="4396" ht="12.75">
      <c r="F4396" s="172"/>
    </row>
    <row r="4397" ht="12.75">
      <c r="F4397" s="172"/>
    </row>
    <row r="4398" ht="12.75">
      <c r="F4398" s="172"/>
    </row>
    <row r="4399" ht="12.75">
      <c r="F4399" s="172"/>
    </row>
    <row r="4400" ht="12.75">
      <c r="F4400" s="172"/>
    </row>
    <row r="4401" ht="12.75">
      <c r="F4401" s="172"/>
    </row>
    <row r="4402" ht="12.75">
      <c r="F4402" s="172"/>
    </row>
    <row r="4403" ht="12.75">
      <c r="F4403" s="172"/>
    </row>
    <row r="4404" ht="12.75">
      <c r="F4404" s="172"/>
    </row>
    <row r="4405" ht="12.75">
      <c r="F4405" s="172"/>
    </row>
    <row r="4406" ht="12.75">
      <c r="F4406" s="172"/>
    </row>
    <row r="4407" ht="12.75">
      <c r="F4407" s="172"/>
    </row>
    <row r="4408" ht="12.75">
      <c r="F4408" s="172"/>
    </row>
    <row r="4409" ht="12.75">
      <c r="F4409" s="172"/>
    </row>
    <row r="4410" ht="12.75">
      <c r="F4410" s="172"/>
    </row>
    <row r="4411" ht="12.75">
      <c r="F4411" s="172"/>
    </row>
    <row r="4412" ht="12.75">
      <c r="F4412" s="172"/>
    </row>
    <row r="4413" ht="12.75">
      <c r="F4413" s="172"/>
    </row>
    <row r="4414" ht="12.75">
      <c r="F4414" s="172"/>
    </row>
    <row r="4415" ht="12.75">
      <c r="F4415" s="172"/>
    </row>
    <row r="4416" ht="12.75">
      <c r="F4416" s="172"/>
    </row>
    <row r="4417" ht="12.75">
      <c r="F4417" s="172"/>
    </row>
    <row r="4418" ht="12.75">
      <c r="F4418" s="172"/>
    </row>
    <row r="4419" ht="12.75">
      <c r="F4419" s="172"/>
    </row>
    <row r="4420" ht="12.75">
      <c r="F4420" s="172"/>
    </row>
    <row r="4421" ht="12.75">
      <c r="F4421" s="172"/>
    </row>
    <row r="4422" ht="12.75">
      <c r="F4422" s="172"/>
    </row>
    <row r="4423" ht="12.75">
      <c r="F4423" s="172"/>
    </row>
    <row r="4424" ht="12.75">
      <c r="F4424" s="172"/>
    </row>
    <row r="4425" ht="12.75">
      <c r="F4425" s="172"/>
    </row>
    <row r="4426" ht="12.75">
      <c r="F4426" s="172"/>
    </row>
    <row r="4427" ht="12.75">
      <c r="F4427" s="172"/>
    </row>
    <row r="4428" ht="12.75">
      <c r="F4428" s="172"/>
    </row>
    <row r="4429" ht="12.75">
      <c r="F4429" s="172"/>
    </row>
    <row r="4430" ht="12.75">
      <c r="F4430" s="172"/>
    </row>
    <row r="4431" ht="12.75">
      <c r="F4431" s="172"/>
    </row>
    <row r="4432" ht="12.75">
      <c r="F4432" s="172"/>
    </row>
    <row r="4433" ht="12.75">
      <c r="F4433" s="172"/>
    </row>
    <row r="4434" ht="12.75">
      <c r="F4434" s="172"/>
    </row>
    <row r="4435" ht="12.75">
      <c r="F4435" s="172"/>
    </row>
    <row r="4436" ht="12.75">
      <c r="F4436" s="172"/>
    </row>
    <row r="4437" ht="12.75">
      <c r="F4437" s="172"/>
    </row>
    <row r="4438" ht="12.75">
      <c r="F4438" s="172"/>
    </row>
    <row r="4439" ht="12.75">
      <c r="F4439" s="172"/>
    </row>
    <row r="4440" ht="12.75">
      <c r="F4440" s="172"/>
    </row>
    <row r="4441" ht="12.75">
      <c r="F4441" s="172"/>
    </row>
    <row r="4442" ht="12.75">
      <c r="F4442" s="172"/>
    </row>
    <row r="4443" ht="12.75">
      <c r="F4443" s="172"/>
    </row>
    <row r="4444" ht="12.75">
      <c r="F4444" s="172"/>
    </row>
    <row r="4445" ht="12.75">
      <c r="F4445" s="172"/>
    </row>
    <row r="4446" ht="12.75">
      <c r="F4446" s="172"/>
    </row>
    <row r="4447" ht="12.75">
      <c r="F4447" s="172"/>
    </row>
    <row r="4448" ht="12.75">
      <c r="F4448" s="172"/>
    </row>
    <row r="4449" ht="12.75">
      <c r="F4449" s="172"/>
    </row>
    <row r="4450" ht="12.75">
      <c r="F4450" s="172"/>
    </row>
    <row r="4451" ht="12.75">
      <c r="F4451" s="172"/>
    </row>
    <row r="4452" ht="12.75">
      <c r="F4452" s="172"/>
    </row>
    <row r="4453" ht="12.75">
      <c r="F4453" s="172"/>
    </row>
    <row r="4454" ht="12.75">
      <c r="F4454" s="172"/>
    </row>
    <row r="4455" ht="12.75">
      <c r="F4455" s="172"/>
    </row>
    <row r="4456" ht="12.75">
      <c r="F4456" s="172"/>
    </row>
    <row r="4457" ht="12.75">
      <c r="F4457" s="172"/>
    </row>
    <row r="4458" ht="12.75">
      <c r="F4458" s="172"/>
    </row>
    <row r="4459" ht="12.75">
      <c r="F4459" s="172"/>
    </row>
    <row r="4460" ht="12.75">
      <c r="F4460" s="172"/>
    </row>
    <row r="4461" ht="12.75">
      <c r="F4461" s="172"/>
    </row>
    <row r="4462" ht="12.75">
      <c r="F4462" s="172"/>
    </row>
    <row r="4463" ht="12.75">
      <c r="F4463" s="172"/>
    </row>
    <row r="4464" ht="12.75">
      <c r="F4464" s="172"/>
    </row>
    <row r="4465" ht="12.75">
      <c r="F4465" s="172"/>
    </row>
    <row r="4466" ht="12.75">
      <c r="F4466" s="172"/>
    </row>
    <row r="4467" ht="12.75">
      <c r="F4467" s="172"/>
    </row>
    <row r="4468" ht="12.75">
      <c r="F4468" s="172"/>
    </row>
    <row r="4469" ht="12.75">
      <c r="F4469" s="172"/>
    </row>
    <row r="4470" ht="12.75">
      <c r="F4470" s="172"/>
    </row>
    <row r="4471" ht="12.75">
      <c r="F4471" s="172"/>
    </row>
    <row r="4472" ht="12.75">
      <c r="F4472" s="172"/>
    </row>
    <row r="4473" ht="12.75">
      <c r="F4473" s="172"/>
    </row>
    <row r="4474" ht="12.75">
      <c r="F4474" s="172"/>
    </row>
    <row r="4475" ht="12.75">
      <c r="F4475" s="172"/>
    </row>
    <row r="4476" ht="12.75">
      <c r="F4476" s="172"/>
    </row>
    <row r="4477" ht="12.75">
      <c r="F4477" s="172"/>
    </row>
    <row r="4478" ht="12.75">
      <c r="F4478" s="172"/>
    </row>
    <row r="4479" ht="12.75">
      <c r="F4479" s="172"/>
    </row>
    <row r="4480" ht="12.75">
      <c r="F4480" s="172"/>
    </row>
    <row r="4481" ht="12.75">
      <c r="F4481" s="172"/>
    </row>
    <row r="4482" ht="12.75">
      <c r="F4482" s="172"/>
    </row>
    <row r="4483" ht="12.75">
      <c r="F4483" s="172"/>
    </row>
    <row r="4484" ht="12.75">
      <c r="F4484" s="172"/>
    </row>
    <row r="4485" ht="12.75">
      <c r="F4485" s="172"/>
    </row>
    <row r="4486" ht="12.75">
      <c r="F4486" s="172"/>
    </row>
    <row r="4487" ht="12.75">
      <c r="F4487" s="172"/>
    </row>
    <row r="4488" ht="12.75">
      <c r="F4488" s="172"/>
    </row>
    <row r="4489" ht="12.75">
      <c r="F4489" s="172"/>
    </row>
    <row r="4490" ht="12.75">
      <c r="F4490" s="172"/>
    </row>
    <row r="4491" ht="12.75">
      <c r="F4491" s="172"/>
    </row>
    <row r="4492" ht="12.75">
      <c r="F4492" s="172"/>
    </row>
    <row r="4493" ht="12.75">
      <c r="F4493" s="172"/>
    </row>
    <row r="4494" ht="12.75">
      <c r="F4494" s="172"/>
    </row>
    <row r="4495" ht="12.75">
      <c r="F4495" s="172"/>
    </row>
    <row r="4496" ht="12.75">
      <c r="F4496" s="172"/>
    </row>
    <row r="4497" ht="12.75">
      <c r="F4497" s="172"/>
    </row>
    <row r="4498" ht="12.75">
      <c r="F4498" s="172"/>
    </row>
    <row r="4499" ht="12.75">
      <c r="F4499" s="172"/>
    </row>
    <row r="4500" ht="12.75">
      <c r="F4500" s="172"/>
    </row>
    <row r="4501" ht="12.75">
      <c r="F4501" s="172"/>
    </row>
    <row r="4502" ht="12.75">
      <c r="F4502" s="172"/>
    </row>
    <row r="4503" ht="12.75">
      <c r="F4503" s="172"/>
    </row>
    <row r="4504" ht="12.75">
      <c r="F4504" s="172"/>
    </row>
    <row r="4505" ht="12.75">
      <c r="F4505" s="172"/>
    </row>
    <row r="4506" ht="12.75">
      <c r="F4506" s="172"/>
    </row>
    <row r="4507" ht="12.75">
      <c r="F4507" s="172"/>
    </row>
    <row r="4508" ht="12.75">
      <c r="F4508" s="172"/>
    </row>
    <row r="4509" ht="12.75">
      <c r="F4509" s="172"/>
    </row>
    <row r="4510" ht="12.75">
      <c r="F4510" s="172"/>
    </row>
    <row r="4511" ht="12.75">
      <c r="F4511" s="172"/>
    </row>
    <row r="4512" ht="12.75">
      <c r="F4512" s="172"/>
    </row>
    <row r="4513" ht="12.75">
      <c r="F4513" s="172"/>
    </row>
    <row r="4514" ht="12.75">
      <c r="F4514" s="172"/>
    </row>
    <row r="4515" ht="12.75">
      <c r="F4515" s="172"/>
    </row>
    <row r="4516" ht="12.75">
      <c r="F4516" s="172"/>
    </row>
    <row r="4517" ht="12.75">
      <c r="F4517" s="172"/>
    </row>
    <row r="4518" ht="12.75">
      <c r="F4518" s="172"/>
    </row>
    <row r="4519" ht="12.75">
      <c r="F4519" s="172"/>
    </row>
    <row r="4520" ht="12.75">
      <c r="F4520" s="172"/>
    </row>
    <row r="4521" ht="12.75">
      <c r="F4521" s="172"/>
    </row>
    <row r="4522" ht="12.75">
      <c r="F4522" s="172"/>
    </row>
    <row r="4523" ht="12.75">
      <c r="F4523" s="172"/>
    </row>
    <row r="4524" ht="12.75">
      <c r="F4524" s="172"/>
    </row>
    <row r="4525" ht="12.75">
      <c r="F4525" s="172"/>
    </row>
    <row r="4526" ht="12.75">
      <c r="F4526" s="172"/>
    </row>
    <row r="4527" ht="12.75">
      <c r="F4527" s="172"/>
    </row>
    <row r="4528" ht="12.75">
      <c r="F4528" s="172"/>
    </row>
    <row r="4529" ht="12.75">
      <c r="F4529" s="172"/>
    </row>
    <row r="4530" ht="12.75">
      <c r="F4530" s="172"/>
    </row>
    <row r="4531" ht="12.75">
      <c r="F4531" s="172"/>
    </row>
    <row r="4532" ht="12.75">
      <c r="F4532" s="172"/>
    </row>
    <row r="4533" ht="12.75">
      <c r="F4533" s="172"/>
    </row>
    <row r="4534" ht="12.75">
      <c r="F4534" s="172"/>
    </row>
    <row r="4535" ht="12.75">
      <c r="F4535" s="172"/>
    </row>
    <row r="4536" ht="12.75">
      <c r="F4536" s="172"/>
    </row>
    <row r="4537" ht="12.75">
      <c r="F4537" s="172"/>
    </row>
    <row r="4538" ht="12.75">
      <c r="F4538" s="172"/>
    </row>
    <row r="4539" ht="12.75">
      <c r="F4539" s="172"/>
    </row>
    <row r="4540" ht="12.75">
      <c r="F4540" s="172"/>
    </row>
    <row r="4541" ht="12.75">
      <c r="F4541" s="172"/>
    </row>
    <row r="4542" ht="12.75">
      <c r="F4542" s="172"/>
    </row>
    <row r="4543" ht="12.75">
      <c r="F4543" s="172"/>
    </row>
    <row r="4544" ht="12.75">
      <c r="F4544" s="172"/>
    </row>
    <row r="4545" ht="12.75">
      <c r="F4545" s="172"/>
    </row>
    <row r="4546" ht="12.75">
      <c r="F4546" s="172"/>
    </row>
    <row r="4547" ht="12.75">
      <c r="F4547" s="172"/>
    </row>
    <row r="4548" ht="12.75">
      <c r="F4548" s="172"/>
    </row>
    <row r="4549" ht="12.75">
      <c r="F4549" s="172"/>
    </row>
    <row r="4550" ht="12.75">
      <c r="F4550" s="172"/>
    </row>
    <row r="4551" ht="12.75">
      <c r="F4551" s="172"/>
    </row>
    <row r="4552" ht="12.75">
      <c r="F4552" s="172"/>
    </row>
    <row r="4553" ht="12.75">
      <c r="F4553" s="172"/>
    </row>
    <row r="4554" ht="12.75">
      <c r="F4554" s="172"/>
    </row>
    <row r="4555" ht="12.75">
      <c r="F4555" s="172"/>
    </row>
    <row r="4556" ht="12.75">
      <c r="F4556" s="172"/>
    </row>
    <row r="4557" ht="12.75">
      <c r="F4557" s="172"/>
    </row>
    <row r="4558" ht="12.75">
      <c r="F4558" s="172"/>
    </row>
    <row r="4559" ht="12.75">
      <c r="F4559" s="172"/>
    </row>
    <row r="4560" ht="12.75">
      <c r="F4560" s="172"/>
    </row>
    <row r="4561" ht="12.75">
      <c r="F4561" s="172"/>
    </row>
    <row r="4562" ht="12.75">
      <c r="F4562" s="172"/>
    </row>
    <row r="4563" ht="12.75">
      <c r="F4563" s="172"/>
    </row>
    <row r="4564" ht="12.75">
      <c r="F4564" s="172"/>
    </row>
    <row r="4565" ht="12.75">
      <c r="F4565" s="172"/>
    </row>
    <row r="4566" ht="12.75">
      <c r="F4566" s="172"/>
    </row>
    <row r="4567" ht="12.75">
      <c r="F4567" s="172"/>
    </row>
    <row r="4568" ht="12.75">
      <c r="F4568" s="172"/>
    </row>
    <row r="4569" ht="12.75">
      <c r="F4569" s="172"/>
    </row>
    <row r="4570" ht="12.75">
      <c r="F4570" s="172"/>
    </row>
    <row r="4571" ht="12.75">
      <c r="F4571" s="172"/>
    </row>
    <row r="4572" ht="12.75">
      <c r="F4572" s="172"/>
    </row>
    <row r="4573" ht="12.75">
      <c r="F4573" s="172"/>
    </row>
    <row r="4574" ht="12.75">
      <c r="F4574" s="172"/>
    </row>
    <row r="4575" ht="12.75">
      <c r="F4575" s="172"/>
    </row>
    <row r="4576" ht="12.75">
      <c r="F4576" s="172"/>
    </row>
    <row r="4577" ht="12.75">
      <c r="F4577" s="172"/>
    </row>
    <row r="4578" ht="12.75">
      <c r="F4578" s="172"/>
    </row>
    <row r="4579" ht="12.75">
      <c r="F4579" s="172"/>
    </row>
    <row r="4580" ht="12.75">
      <c r="F4580" s="172"/>
    </row>
    <row r="4581" ht="12.75">
      <c r="F4581" s="172"/>
    </row>
    <row r="4582" ht="12.75">
      <c r="F4582" s="172"/>
    </row>
    <row r="4583" ht="12.75">
      <c r="F4583" s="172"/>
    </row>
    <row r="4584" ht="12.75">
      <c r="F4584" s="172"/>
    </row>
    <row r="4585" ht="12.75">
      <c r="F4585" s="172"/>
    </row>
    <row r="4586" ht="12.75">
      <c r="F4586" s="172"/>
    </row>
    <row r="4587" ht="12.75">
      <c r="F4587" s="172"/>
    </row>
    <row r="4588" ht="12.75">
      <c r="F4588" s="172"/>
    </row>
    <row r="4589" ht="12.75">
      <c r="F4589" s="172"/>
    </row>
    <row r="4590" ht="12.75">
      <c r="F4590" s="172"/>
    </row>
    <row r="4591" ht="12.75">
      <c r="F4591" s="172"/>
    </row>
    <row r="4592" ht="12.75">
      <c r="F4592" s="172"/>
    </row>
    <row r="4593" ht="12.75">
      <c r="F4593" s="172"/>
    </row>
    <row r="4594" ht="12.75">
      <c r="F4594" s="172"/>
    </row>
    <row r="4595" ht="12.75">
      <c r="F4595" s="172"/>
    </row>
    <row r="4596" ht="12.75">
      <c r="F4596" s="172"/>
    </row>
    <row r="4597" ht="12.75">
      <c r="F4597" s="172"/>
    </row>
    <row r="4598" ht="12.75">
      <c r="F4598" s="172"/>
    </row>
    <row r="4599" ht="12.75">
      <c r="F4599" s="172"/>
    </row>
    <row r="4600" ht="12.75">
      <c r="F4600" s="172"/>
    </row>
    <row r="4601" ht="12.75">
      <c r="F4601" s="172"/>
    </row>
    <row r="4602" ht="12.75">
      <c r="F4602" s="172"/>
    </row>
    <row r="4603" ht="12.75">
      <c r="F4603" s="172"/>
    </row>
    <row r="4604" ht="12.75">
      <c r="F4604" s="172"/>
    </row>
    <row r="4605" ht="12.75">
      <c r="F4605" s="172"/>
    </row>
    <row r="4606" ht="12.75">
      <c r="F4606" s="172"/>
    </row>
    <row r="4607" ht="12.75">
      <c r="F4607" s="172"/>
    </row>
    <row r="4608" ht="12.75">
      <c r="F4608" s="172"/>
    </row>
    <row r="4609" ht="12.75">
      <c r="F4609" s="172"/>
    </row>
    <row r="4610" ht="12.75">
      <c r="F4610" s="172"/>
    </row>
    <row r="4611" ht="12.75">
      <c r="F4611" s="172"/>
    </row>
    <row r="4612" ht="12.75">
      <c r="F4612" s="172"/>
    </row>
    <row r="4613" ht="12.75">
      <c r="F4613" s="172"/>
    </row>
    <row r="4614" ht="12.75">
      <c r="F4614" s="172"/>
    </row>
    <row r="4615" ht="12.75">
      <c r="F4615" s="172"/>
    </row>
    <row r="4616" ht="12.75">
      <c r="F4616" s="172"/>
    </row>
    <row r="4617" ht="12.75">
      <c r="F4617" s="172"/>
    </row>
    <row r="4618" ht="12.75">
      <c r="F4618" s="172"/>
    </row>
    <row r="4619" ht="12.75">
      <c r="F4619" s="172"/>
    </row>
    <row r="4620" ht="12.75">
      <c r="F4620" s="172"/>
    </row>
    <row r="4621" ht="12.75">
      <c r="F4621" s="172"/>
    </row>
    <row r="4622" ht="12.75">
      <c r="F4622" s="172"/>
    </row>
    <row r="4623" ht="12.75">
      <c r="F4623" s="172"/>
    </row>
    <row r="4624" ht="12.75">
      <c r="F4624" s="172"/>
    </row>
    <row r="4625" ht="12.75">
      <c r="F4625" s="172"/>
    </row>
    <row r="4626" ht="12.75">
      <c r="F4626" s="172"/>
    </row>
    <row r="4627" ht="12.75">
      <c r="F4627" s="172"/>
    </row>
    <row r="4628" ht="12.75">
      <c r="F4628" s="172"/>
    </row>
    <row r="4629" ht="12.75">
      <c r="F4629" s="172"/>
    </row>
    <row r="4630" ht="12.75">
      <c r="F4630" s="172"/>
    </row>
    <row r="4631" ht="12.75">
      <c r="F4631" s="172"/>
    </row>
    <row r="4632" ht="12.75">
      <c r="F4632" s="172"/>
    </row>
    <row r="4633" ht="12.75">
      <c r="F4633" s="172"/>
    </row>
    <row r="4634" ht="12.75">
      <c r="F4634" s="172"/>
    </row>
    <row r="4635" ht="12.75">
      <c r="F4635" s="172"/>
    </row>
    <row r="4636" ht="12.75">
      <c r="F4636" s="172"/>
    </row>
    <row r="4637" ht="12.75">
      <c r="F4637" s="172"/>
    </row>
    <row r="4638" ht="12.75">
      <c r="F4638" s="172"/>
    </row>
    <row r="4639" ht="12.75">
      <c r="F4639" s="172"/>
    </row>
    <row r="4640" ht="12.75">
      <c r="F4640" s="172"/>
    </row>
    <row r="4641" ht="12.75">
      <c r="F4641" s="172"/>
    </row>
    <row r="4642" ht="12.75">
      <c r="F4642" s="172"/>
    </row>
    <row r="4643" ht="12.75">
      <c r="F4643" s="172"/>
    </row>
    <row r="4644" ht="12.75">
      <c r="F4644" s="172"/>
    </row>
    <row r="4645" ht="12.75">
      <c r="F4645" s="172"/>
    </row>
    <row r="4646" ht="12.75">
      <c r="F4646" s="172"/>
    </row>
    <row r="4647" ht="12.75">
      <c r="F4647" s="172"/>
    </row>
    <row r="4648" ht="12.75">
      <c r="F4648" s="172"/>
    </row>
    <row r="4649" ht="12.75">
      <c r="F4649" s="172"/>
    </row>
    <row r="4650" ht="12.75">
      <c r="F4650" s="172"/>
    </row>
    <row r="4651" ht="12.75">
      <c r="F4651" s="172"/>
    </row>
    <row r="4652" ht="12.75">
      <c r="F4652" s="172"/>
    </row>
    <row r="4653" ht="12.75">
      <c r="F4653" s="172"/>
    </row>
    <row r="4654" ht="12.75">
      <c r="F4654" s="172"/>
    </row>
    <row r="4655" ht="12.75">
      <c r="F4655" s="172"/>
    </row>
    <row r="4656" ht="12.75">
      <c r="F4656" s="172"/>
    </row>
    <row r="4657" ht="12.75">
      <c r="F4657" s="172"/>
    </row>
    <row r="4658" ht="12.75">
      <c r="F4658" s="172"/>
    </row>
    <row r="4659" ht="12.75">
      <c r="F4659" s="172"/>
    </row>
    <row r="4660" ht="12.75">
      <c r="F4660" s="172"/>
    </row>
    <row r="4661" ht="12.75">
      <c r="F4661" s="172"/>
    </row>
    <row r="4662" ht="12.75">
      <c r="F4662" s="172"/>
    </row>
    <row r="4663" ht="12.75">
      <c r="F4663" s="172"/>
    </row>
    <row r="4664" ht="12.75">
      <c r="F4664" s="172"/>
    </row>
    <row r="4665" ht="12.75">
      <c r="F4665" s="172"/>
    </row>
    <row r="4666" ht="12.75">
      <c r="F4666" s="172"/>
    </row>
    <row r="4667" ht="12.75">
      <c r="F4667" s="172"/>
    </row>
    <row r="4668" ht="12.75">
      <c r="F4668" s="172"/>
    </row>
    <row r="4669" ht="12.75">
      <c r="F4669" s="172"/>
    </row>
    <row r="4670" ht="12.75">
      <c r="F4670" s="172"/>
    </row>
    <row r="4671" ht="12.75">
      <c r="F4671" s="172"/>
    </row>
    <row r="4672" ht="12.75">
      <c r="F4672" s="172"/>
    </row>
    <row r="4673" ht="12.75">
      <c r="F4673" s="172"/>
    </row>
    <row r="4674" ht="12.75">
      <c r="F4674" s="172"/>
    </row>
    <row r="4675" ht="12.75">
      <c r="F4675" s="172"/>
    </row>
    <row r="4676" ht="12.75">
      <c r="F4676" s="172"/>
    </row>
    <row r="4677" ht="12.75">
      <c r="F4677" s="172"/>
    </row>
    <row r="4678" ht="12.75">
      <c r="F4678" s="172"/>
    </row>
    <row r="4679" ht="12.75">
      <c r="F4679" s="172"/>
    </row>
    <row r="4680" ht="12.75">
      <c r="F4680" s="172"/>
    </row>
    <row r="4681" ht="12.75">
      <c r="F4681" s="172"/>
    </row>
    <row r="4682" ht="12.75">
      <c r="F4682" s="172"/>
    </row>
    <row r="4683" ht="12.75">
      <c r="F4683" s="172"/>
    </row>
    <row r="4684" ht="12.75">
      <c r="F4684" s="172"/>
    </row>
    <row r="4685" ht="12.75">
      <c r="F4685" s="172"/>
    </row>
    <row r="4686" ht="12.75">
      <c r="F4686" s="172"/>
    </row>
    <row r="4687" ht="12.75">
      <c r="F4687" s="172"/>
    </row>
    <row r="4688" ht="12.75">
      <c r="F4688" s="172"/>
    </row>
    <row r="4689" ht="12.75">
      <c r="F4689" s="172"/>
    </row>
    <row r="4690" ht="12.75">
      <c r="F4690" s="172"/>
    </row>
    <row r="4691" ht="12.75">
      <c r="F4691" s="172"/>
    </row>
    <row r="4692" ht="12.75">
      <c r="F4692" s="172"/>
    </row>
    <row r="4693" ht="12.75">
      <c r="F4693" s="172"/>
    </row>
    <row r="4694" ht="12.75">
      <c r="F4694" s="172"/>
    </row>
    <row r="4695" ht="12.75">
      <c r="F4695" s="172"/>
    </row>
    <row r="4696" ht="12.75">
      <c r="F4696" s="172"/>
    </row>
    <row r="4697" ht="12.75">
      <c r="F4697" s="172"/>
    </row>
    <row r="4698" ht="12.75">
      <c r="F4698" s="172"/>
    </row>
    <row r="4699" ht="12.75">
      <c r="F4699" s="172"/>
    </row>
    <row r="4700" ht="12.75">
      <c r="F4700" s="172"/>
    </row>
    <row r="4701" ht="12.75">
      <c r="F4701" s="172"/>
    </row>
    <row r="4702" ht="12.75">
      <c r="F4702" s="172"/>
    </row>
    <row r="4703" ht="12.75">
      <c r="F4703" s="172"/>
    </row>
    <row r="4704" ht="12.75">
      <c r="F4704" s="172"/>
    </row>
    <row r="4705" ht="12.75">
      <c r="F4705" s="172"/>
    </row>
    <row r="4706" ht="12.75">
      <c r="F4706" s="172"/>
    </row>
    <row r="4707" ht="12.75">
      <c r="F4707" s="172"/>
    </row>
    <row r="4708" ht="12.75">
      <c r="F4708" s="172"/>
    </row>
    <row r="4709" ht="12.75">
      <c r="F4709" s="172"/>
    </row>
    <row r="4710" ht="12.75">
      <c r="F4710" s="172"/>
    </row>
    <row r="4711" ht="12.75">
      <c r="F4711" s="172"/>
    </row>
    <row r="4712" ht="12.75">
      <c r="F4712" s="172"/>
    </row>
    <row r="4713" ht="12.75">
      <c r="F4713" s="172"/>
    </row>
    <row r="4714" ht="12.75">
      <c r="F4714" s="172"/>
    </row>
    <row r="4715" ht="12.75">
      <c r="F4715" s="172"/>
    </row>
    <row r="4716" ht="12.75">
      <c r="F4716" s="172"/>
    </row>
    <row r="4717" ht="12.75">
      <c r="F4717" s="172"/>
    </row>
    <row r="4718" ht="12.75">
      <c r="F4718" s="172"/>
    </row>
    <row r="4719" ht="12.75">
      <c r="F4719" s="172"/>
    </row>
    <row r="4720" ht="12.75">
      <c r="F4720" s="172"/>
    </row>
    <row r="4721" ht="12.75">
      <c r="F4721" s="172"/>
    </row>
    <row r="4722" ht="12.75">
      <c r="F4722" s="172"/>
    </row>
    <row r="4723" ht="12.75">
      <c r="F4723" s="172"/>
    </row>
    <row r="4724" ht="12.75">
      <c r="F4724" s="172"/>
    </row>
    <row r="4725" ht="12.75">
      <c r="F4725" s="172"/>
    </row>
    <row r="4726" ht="12.75">
      <c r="F4726" s="172"/>
    </row>
    <row r="4727" ht="12.75">
      <c r="F4727" s="172"/>
    </row>
    <row r="4728" ht="12.75">
      <c r="F4728" s="172"/>
    </row>
    <row r="4729" ht="12.75">
      <c r="F4729" s="172"/>
    </row>
    <row r="4730" ht="12.75">
      <c r="F4730" s="172"/>
    </row>
    <row r="4731" ht="12.75">
      <c r="F4731" s="172"/>
    </row>
    <row r="4732" ht="12.75">
      <c r="F4732" s="172"/>
    </row>
    <row r="4733" ht="12.75">
      <c r="F4733" s="172"/>
    </row>
    <row r="4734" ht="12.75">
      <c r="F4734" s="172"/>
    </row>
    <row r="4735" ht="12.75">
      <c r="F4735" s="172"/>
    </row>
    <row r="4736" ht="12.75">
      <c r="F4736" s="172"/>
    </row>
    <row r="4737" ht="12.75">
      <c r="F4737" s="172"/>
    </row>
    <row r="4738" ht="12.75">
      <c r="F4738" s="172"/>
    </row>
    <row r="4739" ht="12.75">
      <c r="F4739" s="172"/>
    </row>
    <row r="4740" ht="12.75">
      <c r="F4740" s="172"/>
    </row>
    <row r="4741" ht="12.75">
      <c r="F4741" s="172"/>
    </row>
    <row r="4742" ht="12.75">
      <c r="F4742" s="172"/>
    </row>
    <row r="4743" ht="12.75">
      <c r="F4743" s="172"/>
    </row>
    <row r="4744" ht="12.75">
      <c r="F4744" s="172"/>
    </row>
    <row r="4745" ht="12.75">
      <c r="F4745" s="172"/>
    </row>
    <row r="4746" ht="12.75">
      <c r="F4746" s="172"/>
    </row>
    <row r="4747" ht="12.75">
      <c r="F4747" s="172"/>
    </row>
    <row r="4748" ht="12.75">
      <c r="F4748" s="172"/>
    </row>
    <row r="4749" ht="12.75">
      <c r="F4749" s="172"/>
    </row>
    <row r="4750" ht="12.75">
      <c r="F4750" s="172"/>
    </row>
    <row r="4751" ht="12.75">
      <c r="F4751" s="172"/>
    </row>
    <row r="4752" ht="12.75">
      <c r="F4752" s="172"/>
    </row>
    <row r="4753" ht="12.75">
      <c r="F4753" s="172"/>
    </row>
    <row r="4754" ht="12.75">
      <c r="F4754" s="172"/>
    </row>
    <row r="4755" ht="12.75">
      <c r="F4755" s="172"/>
    </row>
    <row r="4756" ht="12.75">
      <c r="F4756" s="172"/>
    </row>
    <row r="4757" ht="12.75">
      <c r="F4757" s="172"/>
    </row>
    <row r="4758" ht="12.75">
      <c r="F4758" s="172"/>
    </row>
    <row r="4759" ht="12.75">
      <c r="F4759" s="172"/>
    </row>
    <row r="4760" ht="12.75">
      <c r="F4760" s="172"/>
    </row>
    <row r="4761" ht="12.75">
      <c r="F4761" s="172"/>
    </row>
    <row r="4762" ht="12.75">
      <c r="F4762" s="172"/>
    </row>
    <row r="4763" ht="12.75">
      <c r="F4763" s="172"/>
    </row>
    <row r="4764" ht="12.75">
      <c r="F4764" s="172"/>
    </row>
    <row r="4765" ht="12.75">
      <c r="F4765" s="172"/>
    </row>
    <row r="4766" ht="12.75">
      <c r="F4766" s="172"/>
    </row>
    <row r="4767" ht="12.75">
      <c r="F4767" s="172"/>
    </row>
    <row r="4768" ht="12.75">
      <c r="F4768" s="172"/>
    </row>
    <row r="4769" ht="12.75">
      <c r="F4769" s="172"/>
    </row>
    <row r="4770" ht="12.75">
      <c r="F4770" s="172"/>
    </row>
    <row r="4771" ht="12.75">
      <c r="F4771" s="172"/>
    </row>
    <row r="4772" ht="12.75">
      <c r="F4772" s="172"/>
    </row>
    <row r="4773" ht="12.75">
      <c r="F4773" s="172"/>
    </row>
    <row r="4774" ht="12.75">
      <c r="F4774" s="172"/>
    </row>
    <row r="4775" ht="12.75">
      <c r="F4775" s="172"/>
    </row>
    <row r="4776" ht="12.75">
      <c r="F4776" s="172"/>
    </row>
    <row r="4777" ht="12.75">
      <c r="F4777" s="172"/>
    </row>
    <row r="4778" ht="12.75">
      <c r="F4778" s="172"/>
    </row>
    <row r="4779" ht="12.75">
      <c r="F4779" s="172"/>
    </row>
    <row r="4780" ht="12.75">
      <c r="F4780" s="172"/>
    </row>
    <row r="4781" ht="12.75">
      <c r="F4781" s="172"/>
    </row>
    <row r="4782" ht="12.75">
      <c r="F4782" s="172"/>
    </row>
    <row r="4783" ht="12.75">
      <c r="F4783" s="172"/>
    </row>
    <row r="4784" ht="12.75">
      <c r="F4784" s="172"/>
    </row>
    <row r="4785" ht="12.75">
      <c r="F4785" s="172"/>
    </row>
    <row r="4786" ht="12.75">
      <c r="F4786" s="172"/>
    </row>
    <row r="4787" ht="12.75">
      <c r="F4787" s="172"/>
    </row>
    <row r="4788" ht="12.75">
      <c r="F4788" s="172"/>
    </row>
    <row r="4789" ht="12.75">
      <c r="F4789" s="172"/>
    </row>
    <row r="4790" ht="12.75">
      <c r="F4790" s="172"/>
    </row>
    <row r="4791" ht="12.75">
      <c r="F4791" s="172"/>
    </row>
    <row r="4792" ht="12.75">
      <c r="F4792" s="172"/>
    </row>
    <row r="4793" ht="12.75">
      <c r="F4793" s="172"/>
    </row>
    <row r="4794" ht="12.75">
      <c r="F4794" s="172"/>
    </row>
    <row r="4795" ht="12.75">
      <c r="F4795" s="172"/>
    </row>
    <row r="4796" ht="12.75">
      <c r="F4796" s="172"/>
    </row>
    <row r="4797" ht="12.75">
      <c r="F4797" s="172"/>
    </row>
    <row r="4798" ht="12.75">
      <c r="F4798" s="172"/>
    </row>
    <row r="4799" ht="12.75">
      <c r="F4799" s="172"/>
    </row>
    <row r="4800" ht="12.75">
      <c r="F4800" s="172"/>
    </row>
    <row r="4801" ht="12.75">
      <c r="F4801" s="172"/>
    </row>
    <row r="4802" ht="12.75">
      <c r="F4802" s="172"/>
    </row>
    <row r="4803" ht="12.75">
      <c r="F4803" s="172"/>
    </row>
    <row r="4804" ht="12.75">
      <c r="F4804" s="172"/>
    </row>
    <row r="4805" ht="12.75">
      <c r="F4805" s="172"/>
    </row>
    <row r="4806" ht="12.75">
      <c r="F4806" s="172"/>
    </row>
    <row r="4807" ht="12.75">
      <c r="F4807" s="172"/>
    </row>
    <row r="4808" ht="12.75">
      <c r="F4808" s="172"/>
    </row>
    <row r="4809" ht="12.75">
      <c r="F4809" s="172"/>
    </row>
    <row r="4810" ht="12.75">
      <c r="F4810" s="172"/>
    </row>
    <row r="4811" ht="12.75">
      <c r="F4811" s="172"/>
    </row>
    <row r="4812" ht="12.75">
      <c r="F4812" s="172"/>
    </row>
    <row r="4813" ht="12.75">
      <c r="F4813" s="172"/>
    </row>
    <row r="4814" ht="12.75">
      <c r="F4814" s="172"/>
    </row>
    <row r="4815" ht="12.75">
      <c r="F4815" s="172"/>
    </row>
    <row r="4816" ht="12.75">
      <c r="F4816" s="172"/>
    </row>
    <row r="4817" ht="12.75">
      <c r="F4817" s="172"/>
    </row>
    <row r="4818" ht="12.75">
      <c r="F4818" s="172"/>
    </row>
    <row r="4819" ht="12.75">
      <c r="F4819" s="172"/>
    </row>
    <row r="4820" ht="12.75">
      <c r="F4820" s="172"/>
    </row>
    <row r="4821" ht="12.75">
      <c r="F4821" s="172"/>
    </row>
    <row r="4822" ht="12.75">
      <c r="F4822" s="172"/>
    </row>
    <row r="4823" ht="12.75">
      <c r="F4823" s="172"/>
    </row>
    <row r="4824" ht="12.75">
      <c r="F4824" s="172"/>
    </row>
    <row r="4825" ht="12.75">
      <c r="F4825" s="172"/>
    </row>
    <row r="4826" ht="12.75">
      <c r="F4826" s="172"/>
    </row>
    <row r="4827" ht="12.75">
      <c r="F4827" s="172"/>
    </row>
    <row r="4828" ht="12.75">
      <c r="F4828" s="172"/>
    </row>
    <row r="4829" ht="12.75">
      <c r="F4829" s="172"/>
    </row>
    <row r="4830" ht="12.75">
      <c r="F4830" s="172"/>
    </row>
    <row r="4831" ht="12.75">
      <c r="F4831" s="172"/>
    </row>
    <row r="4832" ht="12.75">
      <c r="F4832" s="172"/>
    </row>
    <row r="4833" ht="12.75">
      <c r="F4833" s="172"/>
    </row>
    <row r="4834" ht="12.75">
      <c r="F4834" s="172"/>
    </row>
    <row r="4835" ht="12.75">
      <c r="F4835" s="172"/>
    </row>
    <row r="4836" ht="12.75">
      <c r="F4836" s="172"/>
    </row>
    <row r="4837" ht="12.75">
      <c r="F4837" s="172"/>
    </row>
    <row r="4838" ht="12.75">
      <c r="F4838" s="172"/>
    </row>
    <row r="4839" ht="12.75">
      <c r="F4839" s="172"/>
    </row>
    <row r="4840" ht="12.75">
      <c r="F4840" s="172"/>
    </row>
    <row r="4841" ht="12.75">
      <c r="F4841" s="172"/>
    </row>
    <row r="4842" ht="12.75">
      <c r="F4842" s="172"/>
    </row>
    <row r="4843" ht="12.75">
      <c r="F4843" s="172"/>
    </row>
    <row r="4844" ht="12.75">
      <c r="F4844" s="172"/>
    </row>
    <row r="4845" ht="12.75">
      <c r="F4845" s="172"/>
    </row>
    <row r="4846" ht="12.75">
      <c r="F4846" s="172"/>
    </row>
    <row r="4847" ht="12.75">
      <c r="F4847" s="172"/>
    </row>
    <row r="4848" ht="12.75">
      <c r="F4848" s="172"/>
    </row>
    <row r="4849" ht="12.75">
      <c r="F4849" s="172"/>
    </row>
    <row r="4850" ht="12.75">
      <c r="F4850" s="172"/>
    </row>
    <row r="4851" ht="12.75">
      <c r="F4851" s="172"/>
    </row>
    <row r="4852" ht="12.75">
      <c r="F4852" s="172"/>
    </row>
    <row r="4853" ht="12.75">
      <c r="F4853" s="172"/>
    </row>
    <row r="4854" ht="12.75">
      <c r="F4854" s="172"/>
    </row>
    <row r="4855" ht="12.75">
      <c r="F4855" s="172"/>
    </row>
    <row r="4856" ht="12.75">
      <c r="F4856" s="172"/>
    </row>
    <row r="4857" ht="12.75">
      <c r="F4857" s="172"/>
    </row>
    <row r="4858" ht="12.75">
      <c r="F4858" s="172"/>
    </row>
    <row r="4859" ht="12.75">
      <c r="F4859" s="172"/>
    </row>
    <row r="4860" ht="12.75">
      <c r="F4860" s="172"/>
    </row>
    <row r="4861" ht="12.75">
      <c r="F4861" s="172"/>
    </row>
    <row r="4862" ht="12.75">
      <c r="F4862" s="172"/>
    </row>
    <row r="4863" ht="12.75">
      <c r="F4863" s="172"/>
    </row>
    <row r="4864" ht="12.75">
      <c r="F4864" s="172"/>
    </row>
    <row r="4865" ht="12.75">
      <c r="F4865" s="172"/>
    </row>
    <row r="4866" ht="12.75">
      <c r="F4866" s="172"/>
    </row>
    <row r="4867" ht="12.75">
      <c r="F4867" s="172"/>
    </row>
    <row r="4868" ht="12.75">
      <c r="F4868" s="172"/>
    </row>
    <row r="4869" ht="12.75">
      <c r="F4869" s="172"/>
    </row>
    <row r="4870" ht="12.75">
      <c r="F4870" s="172"/>
    </row>
    <row r="4871" ht="12.75">
      <c r="F4871" s="172"/>
    </row>
    <row r="4872" ht="12.75">
      <c r="F4872" s="172"/>
    </row>
    <row r="4873" ht="12.75">
      <c r="F4873" s="172"/>
    </row>
    <row r="4874" ht="12.75">
      <c r="F4874" s="172"/>
    </row>
    <row r="4875" ht="12.75">
      <c r="F4875" s="172"/>
    </row>
    <row r="4876" ht="12.75">
      <c r="F4876" s="172"/>
    </row>
    <row r="4877" ht="12.75">
      <c r="F4877" s="172"/>
    </row>
    <row r="4878" ht="12.75">
      <c r="F4878" s="172"/>
    </row>
    <row r="4879" ht="12.75">
      <c r="F4879" s="172"/>
    </row>
    <row r="4880" ht="12.75">
      <c r="F4880" s="172"/>
    </row>
    <row r="4881" ht="12.75">
      <c r="F4881" s="172"/>
    </row>
    <row r="4882" ht="12.75">
      <c r="F4882" s="172"/>
    </row>
    <row r="4883" ht="12.75">
      <c r="F4883" s="172"/>
    </row>
    <row r="4884" ht="12.75">
      <c r="F4884" s="172"/>
    </row>
    <row r="4885" ht="12.75">
      <c r="F4885" s="172"/>
    </row>
    <row r="4886" ht="12.75">
      <c r="F4886" s="172"/>
    </row>
    <row r="4887" ht="12.75">
      <c r="F4887" s="172"/>
    </row>
    <row r="4888" ht="12.75">
      <c r="F4888" s="172"/>
    </row>
    <row r="4889" ht="12.75">
      <c r="F4889" s="172"/>
    </row>
    <row r="4890" ht="12.75">
      <c r="F4890" s="172"/>
    </row>
    <row r="4891" ht="12.75">
      <c r="F4891" s="172"/>
    </row>
    <row r="4892" ht="12.75">
      <c r="F4892" s="172"/>
    </row>
    <row r="4893" ht="12.75">
      <c r="F4893" s="172"/>
    </row>
    <row r="4894" ht="12.75">
      <c r="F4894" s="172"/>
    </row>
    <row r="4895" ht="12.75">
      <c r="F4895" s="172"/>
    </row>
    <row r="4896" ht="12.75">
      <c r="F4896" s="172"/>
    </row>
    <row r="4897" ht="12.75">
      <c r="F4897" s="172"/>
    </row>
    <row r="4898" ht="12.75">
      <c r="F4898" s="172"/>
    </row>
    <row r="4899" ht="12.75">
      <c r="F4899" s="172"/>
    </row>
    <row r="4900" ht="12.75">
      <c r="F4900" s="172"/>
    </row>
    <row r="4901" ht="12.75">
      <c r="F4901" s="172"/>
    </row>
    <row r="4902" ht="12.75">
      <c r="F4902" s="172"/>
    </row>
    <row r="4903" ht="12.75">
      <c r="F4903" s="172"/>
    </row>
    <row r="4904" ht="12.75">
      <c r="F4904" s="172"/>
    </row>
    <row r="4905" ht="12.75">
      <c r="F4905" s="172"/>
    </row>
    <row r="4906" ht="12.75">
      <c r="F4906" s="172"/>
    </row>
    <row r="4907" ht="12.75">
      <c r="F4907" s="172"/>
    </row>
    <row r="4908" ht="12.75">
      <c r="F4908" s="172"/>
    </row>
    <row r="4909" ht="12.75">
      <c r="F4909" s="172"/>
    </row>
    <row r="4910" ht="12.75">
      <c r="F4910" s="172"/>
    </row>
    <row r="4911" ht="12.75">
      <c r="F4911" s="172"/>
    </row>
    <row r="4912" ht="12.75">
      <c r="F4912" s="172"/>
    </row>
    <row r="4913" ht="12.75">
      <c r="F4913" s="172"/>
    </row>
    <row r="4914" ht="12.75">
      <c r="F4914" s="172"/>
    </row>
  </sheetData>
  <sheetProtection/>
  <mergeCells count="2">
    <mergeCell ref="B3:G3"/>
    <mergeCell ref="B4:G4"/>
  </mergeCells>
  <printOptions/>
  <pageMargins left="0.24" right="0.37" top="0.47" bottom="0.31" header="0.48" footer="0.27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B19">
      <selection activeCell="B32" sqref="B32"/>
    </sheetView>
  </sheetViews>
  <sheetFormatPr defaultColWidth="9.140625" defaultRowHeight="12.75"/>
  <cols>
    <col min="1" max="1" width="1.8515625" style="2" hidden="1" customWidth="1"/>
    <col min="2" max="2" width="77.8515625" style="2" customWidth="1"/>
    <col min="3" max="3" width="16.00390625" style="2" bestFit="1" customWidth="1"/>
    <col min="4" max="4" width="11.7109375" style="2" bestFit="1" customWidth="1"/>
    <col min="5" max="5" width="15.00390625" style="2" customWidth="1"/>
    <col min="6" max="6" width="15.140625" style="2" customWidth="1"/>
    <col min="7" max="7" width="19.8515625" style="2" customWidth="1"/>
    <col min="8" max="8" width="11.421875" style="10" customWidth="1"/>
    <col min="9" max="9" width="12.00390625" style="3" bestFit="1" customWidth="1"/>
    <col min="10" max="10" width="10.7109375" style="2" bestFit="1" customWidth="1"/>
    <col min="11" max="16384" width="9.140625" style="2" customWidth="1"/>
  </cols>
  <sheetData>
    <row r="1" spans="1:7" ht="18.75" customHeight="1">
      <c r="A1" s="2" t="s">
        <v>79</v>
      </c>
      <c r="B1" s="135" t="s">
        <v>22</v>
      </c>
      <c r="C1" s="135"/>
      <c r="D1" s="135"/>
      <c r="E1" s="135"/>
      <c r="F1" s="135"/>
      <c r="G1" s="135"/>
    </row>
    <row r="2" spans="2:7" ht="13.5" thickBot="1">
      <c r="B2" s="5"/>
      <c r="C2" s="6"/>
      <c r="D2" s="6"/>
      <c r="E2" s="6"/>
      <c r="F2" s="7"/>
      <c r="G2" s="8"/>
    </row>
    <row r="3" spans="2:7" ht="12.75">
      <c r="B3" s="301" t="s">
        <v>197</v>
      </c>
      <c r="C3" s="302"/>
      <c r="D3" s="302"/>
      <c r="E3" s="302"/>
      <c r="F3" s="302"/>
      <c r="G3" s="303"/>
    </row>
    <row r="4" spans="2:7" ht="13.5" thickBot="1">
      <c r="B4" s="307" t="s">
        <v>66</v>
      </c>
      <c r="C4" s="308"/>
      <c r="D4" s="308"/>
      <c r="E4" s="308"/>
      <c r="F4" s="308"/>
      <c r="G4" s="309"/>
    </row>
    <row r="5" spans="2:7" ht="26.25" thickBot="1">
      <c r="B5" s="178" t="s">
        <v>14</v>
      </c>
      <c r="C5" s="179" t="s">
        <v>0</v>
      </c>
      <c r="D5" s="179" t="s">
        <v>5</v>
      </c>
      <c r="E5" s="179" t="s">
        <v>216</v>
      </c>
      <c r="F5" s="29" t="s">
        <v>190</v>
      </c>
      <c r="G5" s="180" t="s">
        <v>1</v>
      </c>
    </row>
    <row r="6" spans="2:7" ht="12.75">
      <c r="B6" s="112"/>
      <c r="C6" s="181"/>
      <c r="D6" s="181"/>
      <c r="E6" s="181"/>
      <c r="F6" s="182"/>
      <c r="G6" s="183"/>
    </row>
    <row r="7" spans="2:7" ht="12.75">
      <c r="B7" s="161" t="s">
        <v>2</v>
      </c>
      <c r="C7" s="142"/>
      <c r="D7" s="142"/>
      <c r="E7" s="142"/>
      <c r="F7" s="184"/>
      <c r="G7" s="185"/>
    </row>
    <row r="8" spans="2:7" ht="12.75">
      <c r="B8" s="161" t="s">
        <v>20</v>
      </c>
      <c r="C8" s="142"/>
      <c r="D8" s="142"/>
      <c r="E8" s="142"/>
      <c r="F8" s="184"/>
      <c r="G8" s="185"/>
    </row>
    <row r="9" spans="2:9" ht="12.75">
      <c r="B9" s="161" t="s">
        <v>61</v>
      </c>
      <c r="C9" s="142"/>
      <c r="D9" s="142"/>
      <c r="E9" s="142"/>
      <c r="F9" s="186"/>
      <c r="G9" s="187"/>
      <c r="H9" s="3"/>
      <c r="I9" s="31"/>
    </row>
    <row r="10" spans="2:10" ht="12.75">
      <c r="B10" s="65" t="s">
        <v>285</v>
      </c>
      <c r="C10" s="142" t="s">
        <v>214</v>
      </c>
      <c r="D10" s="188">
        <v>1000000</v>
      </c>
      <c r="E10" s="142" t="s">
        <v>300</v>
      </c>
      <c r="F10" s="189">
        <v>1005.18</v>
      </c>
      <c r="G10" s="147">
        <f aca="true" t="shared" si="0" ref="G10:G17">+F10/$F$36*100</f>
        <v>7.295538475898207</v>
      </c>
      <c r="H10" s="3"/>
      <c r="I10" s="31"/>
      <c r="J10" s="31"/>
    </row>
    <row r="11" spans="2:10" ht="12.75">
      <c r="B11" s="65" t="s">
        <v>388</v>
      </c>
      <c r="C11" s="142" t="s">
        <v>394</v>
      </c>
      <c r="D11" s="188">
        <v>1000000</v>
      </c>
      <c r="E11" s="142" t="s">
        <v>395</v>
      </c>
      <c r="F11" s="189">
        <v>1008.2</v>
      </c>
      <c r="G11" s="147">
        <f t="shared" si="0"/>
        <v>7.317457461748714</v>
      </c>
      <c r="H11" s="3"/>
      <c r="I11" s="31"/>
      <c r="J11" s="31"/>
    </row>
    <row r="12" spans="2:10" ht="12.75">
      <c r="B12" s="65" t="s">
        <v>366</v>
      </c>
      <c r="C12" s="142" t="s">
        <v>371</v>
      </c>
      <c r="D12" s="188">
        <v>1000000</v>
      </c>
      <c r="E12" s="259" t="s">
        <v>376</v>
      </c>
      <c r="F12" s="190">
        <v>1007.425</v>
      </c>
      <c r="G12" s="147">
        <f t="shared" si="0"/>
        <v>7.311832556439395</v>
      </c>
      <c r="H12" s="3"/>
      <c r="I12" s="31"/>
      <c r="J12" s="31"/>
    </row>
    <row r="13" spans="2:10" ht="12.75">
      <c r="B13" s="65" t="s">
        <v>389</v>
      </c>
      <c r="C13" s="142" t="s">
        <v>373</v>
      </c>
      <c r="D13" s="188">
        <v>1500000</v>
      </c>
      <c r="E13" s="259" t="s">
        <v>396</v>
      </c>
      <c r="F13" s="190">
        <v>1506.165</v>
      </c>
      <c r="G13" s="147">
        <f t="shared" si="0"/>
        <v>10.93165871640027</v>
      </c>
      <c r="H13" s="3"/>
      <c r="I13" s="31"/>
      <c r="J13" s="31"/>
    </row>
    <row r="14" spans="2:10" ht="12.75">
      <c r="B14" s="65" t="s">
        <v>390</v>
      </c>
      <c r="C14" s="142" t="s">
        <v>214</v>
      </c>
      <c r="D14" s="188">
        <v>1000000</v>
      </c>
      <c r="E14" s="259" t="s">
        <v>397</v>
      </c>
      <c r="F14" s="190">
        <v>1016.703</v>
      </c>
      <c r="G14" s="147">
        <f t="shared" si="0"/>
        <v>7.37917174541986</v>
      </c>
      <c r="H14" s="3"/>
      <c r="I14" s="31"/>
      <c r="J14" s="31"/>
    </row>
    <row r="15" spans="2:9" ht="12.75">
      <c r="B15" s="112" t="s">
        <v>391</v>
      </c>
      <c r="C15" s="142" t="s">
        <v>214</v>
      </c>
      <c r="D15" s="188">
        <v>300000</v>
      </c>
      <c r="E15" s="142" t="s">
        <v>398</v>
      </c>
      <c r="F15" s="189">
        <v>300.3375</v>
      </c>
      <c r="G15" s="258">
        <f t="shared" si="0"/>
        <v>2.179832255919415</v>
      </c>
      <c r="H15" s="3"/>
      <c r="I15" s="31"/>
    </row>
    <row r="16" spans="2:10" ht="12.75">
      <c r="B16" s="112" t="s">
        <v>392</v>
      </c>
      <c r="C16" s="142" t="s">
        <v>214</v>
      </c>
      <c r="D16" s="188">
        <v>500000</v>
      </c>
      <c r="E16" s="142" t="s">
        <v>399</v>
      </c>
      <c r="F16" s="189">
        <v>503.7375</v>
      </c>
      <c r="G16" s="147">
        <f t="shared" si="0"/>
        <v>3.6560977267780626</v>
      </c>
      <c r="H16" s="3"/>
      <c r="I16" s="31"/>
      <c r="J16" s="31"/>
    </row>
    <row r="17" spans="2:10" ht="13.5" thickBot="1">
      <c r="B17" s="112" t="s">
        <v>393</v>
      </c>
      <c r="C17" s="142" t="s">
        <v>214</v>
      </c>
      <c r="D17" s="188">
        <v>500000</v>
      </c>
      <c r="E17" s="142" t="s">
        <v>400</v>
      </c>
      <c r="F17" s="189">
        <v>504.1925</v>
      </c>
      <c r="G17" s="147">
        <f t="shared" si="0"/>
        <v>3.659400090540308</v>
      </c>
      <c r="H17" s="3"/>
      <c r="I17" s="31"/>
      <c r="J17" s="31"/>
    </row>
    <row r="18" spans="2:10" ht="13.5" thickBot="1">
      <c r="B18" s="161" t="s">
        <v>3</v>
      </c>
      <c r="C18" s="143"/>
      <c r="D18" s="191"/>
      <c r="E18" s="255"/>
      <c r="F18" s="120">
        <f>SUM(F10:F17)</f>
        <v>6851.940500000001</v>
      </c>
      <c r="G18" s="121">
        <f>SUM(G10:G17)</f>
        <v>49.73098902914423</v>
      </c>
      <c r="H18" s="3"/>
      <c r="I18" s="31"/>
      <c r="J18" s="31"/>
    </row>
    <row r="19" spans="2:7" ht="12.75">
      <c r="B19" s="161" t="s">
        <v>10</v>
      </c>
      <c r="C19" s="142"/>
      <c r="D19" s="188"/>
      <c r="E19" s="256"/>
      <c r="F19" s="192"/>
      <c r="G19" s="193"/>
    </row>
    <row r="20" spans="2:7" ht="12.75">
      <c r="B20" s="161" t="s">
        <v>18</v>
      </c>
      <c r="C20" s="142"/>
      <c r="D20" s="188"/>
      <c r="E20" s="259"/>
      <c r="F20" s="119"/>
      <c r="G20" s="193"/>
    </row>
    <row r="21" spans="2:10" ht="12.75">
      <c r="B21" s="112" t="s">
        <v>245</v>
      </c>
      <c r="C21" s="142" t="s">
        <v>180</v>
      </c>
      <c r="D21" s="188">
        <v>500000</v>
      </c>
      <c r="E21" s="259" t="s">
        <v>217</v>
      </c>
      <c r="F21" s="119">
        <v>494.4205</v>
      </c>
      <c r="G21" s="147">
        <f>+F21/$F$36*100</f>
        <v>3.588475478046548</v>
      </c>
      <c r="H21" s="66"/>
      <c r="I21" s="31"/>
      <c r="J21" s="31"/>
    </row>
    <row r="22" spans="2:10" ht="12.75">
      <c r="B22" s="112" t="s">
        <v>252</v>
      </c>
      <c r="C22" s="142" t="s">
        <v>180</v>
      </c>
      <c r="D22" s="188">
        <v>800000</v>
      </c>
      <c r="E22" s="259" t="s">
        <v>224</v>
      </c>
      <c r="F22" s="119">
        <v>791.0776</v>
      </c>
      <c r="G22" s="147">
        <f>+F22/$F$36*100</f>
        <v>5.741595602997683</v>
      </c>
      <c r="I22" s="31"/>
      <c r="J22" s="31"/>
    </row>
    <row r="23" spans="2:10" ht="12.75">
      <c r="B23" s="112" t="s">
        <v>473</v>
      </c>
      <c r="C23" s="142" t="s">
        <v>180</v>
      </c>
      <c r="D23" s="188">
        <v>500000</v>
      </c>
      <c r="E23" s="259" t="s">
        <v>403</v>
      </c>
      <c r="F23" s="119">
        <v>465.2445</v>
      </c>
      <c r="G23" s="147">
        <f>+F23/$F$36*100</f>
        <v>3.376717752492114</v>
      </c>
      <c r="I23" s="31"/>
      <c r="J23" s="31"/>
    </row>
    <row r="24" spans="2:10" ht="12.75">
      <c r="B24" s="112" t="s">
        <v>474</v>
      </c>
      <c r="C24" s="142" t="s">
        <v>211</v>
      </c>
      <c r="D24" s="188">
        <v>500000</v>
      </c>
      <c r="E24" s="259" t="s">
        <v>292</v>
      </c>
      <c r="F24" s="119">
        <v>481.2525</v>
      </c>
      <c r="G24" s="147">
        <f>+F24/$F$36*100</f>
        <v>3.4929028933844704</v>
      </c>
      <c r="I24" s="31"/>
      <c r="J24" s="31"/>
    </row>
    <row r="25" spans="2:10" ht="13.5" thickBot="1">
      <c r="B25" s="112" t="s">
        <v>475</v>
      </c>
      <c r="C25" s="142" t="s">
        <v>180</v>
      </c>
      <c r="D25" s="188">
        <v>500000</v>
      </c>
      <c r="E25" s="259" t="s">
        <v>404</v>
      </c>
      <c r="F25" s="119">
        <v>470.739</v>
      </c>
      <c r="G25" s="147">
        <f>+F25/$F$36*100</f>
        <v>3.416596516649601</v>
      </c>
      <c r="I25" s="31"/>
      <c r="J25" s="31"/>
    </row>
    <row r="26" spans="2:10" ht="13.5" thickBot="1">
      <c r="B26" s="161" t="s">
        <v>3</v>
      </c>
      <c r="C26" s="143"/>
      <c r="D26" s="191"/>
      <c r="E26" s="259"/>
      <c r="F26" s="120">
        <f>SUM(F21:F25)</f>
        <v>2702.7341</v>
      </c>
      <c r="G26" s="121">
        <f>SUM(G21:G25)</f>
        <v>19.616288243570416</v>
      </c>
      <c r="I26" s="32"/>
      <c r="J26" s="32"/>
    </row>
    <row r="27" spans="2:7" ht="12.75">
      <c r="B27" s="161" t="s">
        <v>17</v>
      </c>
      <c r="C27" s="142"/>
      <c r="D27" s="188"/>
      <c r="E27" s="259"/>
      <c r="F27" s="119"/>
      <c r="G27" s="193"/>
    </row>
    <row r="28" spans="2:10" ht="12.75">
      <c r="B28" s="112" t="s">
        <v>476</v>
      </c>
      <c r="C28" s="142" t="s">
        <v>212</v>
      </c>
      <c r="D28" s="188">
        <v>1000000</v>
      </c>
      <c r="E28" s="259" t="s">
        <v>401</v>
      </c>
      <c r="F28" s="119">
        <v>977.735</v>
      </c>
      <c r="G28" s="147">
        <f>+F28/$F$36*100</f>
        <v>7.096344248524974</v>
      </c>
      <c r="I28" s="31"/>
      <c r="J28" s="31"/>
    </row>
    <row r="29" spans="2:10" ht="12.75">
      <c r="B29" s="112" t="s">
        <v>477</v>
      </c>
      <c r="C29" s="142" t="s">
        <v>212</v>
      </c>
      <c r="D29" s="188">
        <v>1000000</v>
      </c>
      <c r="E29" s="259" t="s">
        <v>402</v>
      </c>
      <c r="F29" s="119">
        <v>920.173</v>
      </c>
      <c r="G29" s="147">
        <f>+F29/$F$36*100</f>
        <v>6.678562571860444</v>
      </c>
      <c r="I29" s="31"/>
      <c r="J29" s="31"/>
    </row>
    <row r="30" spans="2:10" ht="12.75">
      <c r="B30" s="112" t="s">
        <v>478</v>
      </c>
      <c r="C30" s="142" t="s">
        <v>180</v>
      </c>
      <c r="D30" s="188">
        <v>1000000</v>
      </c>
      <c r="E30" s="259" t="s">
        <v>298</v>
      </c>
      <c r="F30" s="119">
        <v>982.154</v>
      </c>
      <c r="G30" s="147">
        <f>+F30/$F$36*100</f>
        <v>7.128417095701593</v>
      </c>
      <c r="I30" s="31"/>
      <c r="J30" s="31"/>
    </row>
    <row r="31" spans="2:10" ht="13.5" thickBot="1">
      <c r="B31" s="112" t="s">
        <v>479</v>
      </c>
      <c r="C31" s="142" t="s">
        <v>211</v>
      </c>
      <c r="D31" s="188">
        <v>900000</v>
      </c>
      <c r="E31" s="259" t="s">
        <v>299</v>
      </c>
      <c r="F31" s="119">
        <v>885.0429</v>
      </c>
      <c r="G31" s="147">
        <f>+F31/$F$36*100</f>
        <v>6.423590331851538</v>
      </c>
      <c r="I31" s="31"/>
      <c r="J31" s="31"/>
    </row>
    <row r="32" spans="2:10" ht="13.5" thickBot="1">
      <c r="B32" s="161" t="s">
        <v>3</v>
      </c>
      <c r="C32" s="191"/>
      <c r="D32" s="191"/>
      <c r="E32" s="255"/>
      <c r="F32" s="120">
        <f>SUM(F28:F31)</f>
        <v>3765.1049</v>
      </c>
      <c r="G32" s="121">
        <f>SUM(G28:G31)</f>
        <v>27.32691424793855</v>
      </c>
      <c r="H32" s="3"/>
      <c r="I32" s="31"/>
      <c r="J32" s="31"/>
    </row>
    <row r="33" spans="2:7" ht="12.75">
      <c r="B33" s="161" t="s">
        <v>4</v>
      </c>
      <c r="C33" s="188"/>
      <c r="D33" s="188"/>
      <c r="E33" s="188"/>
      <c r="F33" s="119"/>
      <c r="G33" s="193"/>
    </row>
    <row r="34" spans="2:10" ht="13.5" thickBot="1">
      <c r="B34" s="112" t="s">
        <v>16</v>
      </c>
      <c r="C34" s="188"/>
      <c r="D34" s="188"/>
      <c r="E34" s="188"/>
      <c r="F34" s="194">
        <f>F36-F18-F26-F32</f>
        <v>458.23021539999945</v>
      </c>
      <c r="G34" s="147">
        <f>+F34/$F$36*100</f>
        <v>3.3258084793468026</v>
      </c>
      <c r="I34" s="31"/>
      <c r="J34" s="31"/>
    </row>
    <row r="35" spans="2:10" ht="13.5" thickBot="1">
      <c r="B35" s="161" t="s">
        <v>3</v>
      </c>
      <c r="C35" s="143"/>
      <c r="D35" s="191"/>
      <c r="E35" s="255"/>
      <c r="F35" s="120">
        <f>SUM(F34:F34)</f>
        <v>458.23021539999945</v>
      </c>
      <c r="G35" s="121">
        <f>SUM(G34:G34)</f>
        <v>3.3258084793468026</v>
      </c>
      <c r="I35" s="31"/>
      <c r="J35" s="31"/>
    </row>
    <row r="36" spans="2:10" ht="13.5" thickBot="1">
      <c r="B36" s="11" t="s">
        <v>191</v>
      </c>
      <c r="C36" s="195"/>
      <c r="D36" s="196"/>
      <c r="E36" s="257"/>
      <c r="F36" s="113">
        <v>13778.0097154</v>
      </c>
      <c r="G36" s="114">
        <f>G18+G26+G32+G35</f>
        <v>100</v>
      </c>
      <c r="H36" s="66"/>
      <c r="I36" s="31"/>
      <c r="J36" s="31"/>
    </row>
    <row r="37" spans="2:7" ht="12.75">
      <c r="B37" s="197" t="s">
        <v>15</v>
      </c>
      <c r="C37" s="198"/>
      <c r="D37" s="198"/>
      <c r="E37" s="198"/>
      <c r="F37" s="199"/>
      <c r="G37" s="200"/>
    </row>
    <row r="38" spans="2:7" ht="12.75">
      <c r="B38" s="65"/>
      <c r="C38" s="40"/>
      <c r="D38" s="40"/>
      <c r="E38" s="40"/>
      <c r="F38" s="67"/>
      <c r="G38" s="157"/>
    </row>
    <row r="39" spans="2:7" ht="12.75">
      <c r="B39" s="65" t="s">
        <v>6</v>
      </c>
      <c r="C39" s="40"/>
      <c r="D39" s="40"/>
      <c r="E39" s="40"/>
      <c r="F39" s="67"/>
      <c r="G39" s="157"/>
    </row>
    <row r="40" spans="2:7" ht="12.75">
      <c r="B40" s="65" t="s">
        <v>19</v>
      </c>
      <c r="C40" s="72" t="s">
        <v>9</v>
      </c>
      <c r="D40" s="40"/>
      <c r="E40" s="40"/>
      <c r="F40" s="67"/>
      <c r="G40" s="157"/>
    </row>
    <row r="41" spans="2:7" ht="12.75">
      <c r="B41" s="65" t="s">
        <v>176</v>
      </c>
      <c r="C41" s="40"/>
      <c r="D41" s="40"/>
      <c r="E41" s="40"/>
      <c r="F41" s="67"/>
      <c r="G41" s="157"/>
    </row>
    <row r="42" spans="1:7" ht="12.75">
      <c r="A42" s="2" t="s">
        <v>82</v>
      </c>
      <c r="B42" s="167" t="s">
        <v>23</v>
      </c>
      <c r="C42" s="70">
        <v>1120.3064</v>
      </c>
      <c r="D42" s="40"/>
      <c r="E42" s="40"/>
      <c r="F42" s="67"/>
      <c r="G42" s="157"/>
    </row>
    <row r="43" spans="1:7" ht="12.75">
      <c r="A43" s="2" t="s">
        <v>84</v>
      </c>
      <c r="B43" s="167" t="s">
        <v>26</v>
      </c>
      <c r="C43" s="70">
        <v>1004.561</v>
      </c>
      <c r="D43" s="40"/>
      <c r="E43" s="40"/>
      <c r="F43" s="67"/>
      <c r="G43" s="157"/>
    </row>
    <row r="44" spans="1:7" ht="12.75">
      <c r="A44" s="2" t="s">
        <v>81</v>
      </c>
      <c r="B44" s="167" t="s">
        <v>27</v>
      </c>
      <c r="C44" s="70">
        <v>1002.741</v>
      </c>
      <c r="D44" s="40"/>
      <c r="E44" s="40"/>
      <c r="F44" s="67"/>
      <c r="G44" s="157"/>
    </row>
    <row r="45" spans="1:7" ht="12.75">
      <c r="A45" s="2" t="s">
        <v>83</v>
      </c>
      <c r="B45" s="167" t="s">
        <v>29</v>
      </c>
      <c r="C45" s="70">
        <v>1002.4042</v>
      </c>
      <c r="D45" s="40"/>
      <c r="E45" s="40"/>
      <c r="F45" s="67"/>
      <c r="G45" s="157"/>
    </row>
    <row r="46" spans="1:7" ht="12.75">
      <c r="A46" s="2" t="s">
        <v>86</v>
      </c>
      <c r="B46" s="167" t="s">
        <v>67</v>
      </c>
      <c r="C46" s="70">
        <v>1003.2762</v>
      </c>
      <c r="D46" s="40"/>
      <c r="E46" s="40"/>
      <c r="F46" s="67"/>
      <c r="G46" s="157"/>
    </row>
    <row r="47" spans="2:7" ht="12.75">
      <c r="B47" s="167" t="s">
        <v>102</v>
      </c>
      <c r="C47" s="71"/>
      <c r="D47" s="40"/>
      <c r="E47" s="40"/>
      <c r="F47" s="67"/>
      <c r="G47" s="157"/>
    </row>
    <row r="48" spans="1:7" ht="12.75">
      <c r="A48" s="2" t="s">
        <v>82</v>
      </c>
      <c r="B48" s="167" t="s">
        <v>23</v>
      </c>
      <c r="C48" s="70">
        <v>1176.862113</v>
      </c>
      <c r="D48" s="40"/>
      <c r="E48" s="40"/>
      <c r="F48" s="67"/>
      <c r="G48" s="157"/>
    </row>
    <row r="49" spans="1:7" ht="12.75">
      <c r="A49" s="2" t="s">
        <v>84</v>
      </c>
      <c r="B49" s="167" t="s">
        <v>26</v>
      </c>
      <c r="C49" s="70">
        <v>1004.799353</v>
      </c>
      <c r="D49" s="40"/>
      <c r="E49" s="40"/>
      <c r="F49" s="67"/>
      <c r="G49" s="157"/>
    </row>
    <row r="50" spans="1:7" ht="12.75">
      <c r="A50" s="2" t="s">
        <v>81</v>
      </c>
      <c r="B50" s="167" t="s">
        <v>27</v>
      </c>
      <c r="C50" s="70">
        <v>1005.481107</v>
      </c>
      <c r="D50" s="40"/>
      <c r="E50" s="40"/>
      <c r="F50" s="67"/>
      <c r="G50" s="157"/>
    </row>
    <row r="51" spans="1:7" ht="12.75">
      <c r="A51" s="2" t="s">
        <v>83</v>
      </c>
      <c r="B51" s="167" t="s">
        <v>29</v>
      </c>
      <c r="C51" s="70">
        <v>1004.495054</v>
      </c>
      <c r="D51" s="40"/>
      <c r="E51" s="40"/>
      <c r="F51" s="67"/>
      <c r="G51" s="157"/>
    </row>
    <row r="52" spans="1:7" ht="12.75">
      <c r="A52" s="2" t="s">
        <v>86</v>
      </c>
      <c r="B52" s="167" t="s">
        <v>67</v>
      </c>
      <c r="C52" s="70">
        <v>1008.192795</v>
      </c>
      <c r="D52" s="40"/>
      <c r="E52" s="40"/>
      <c r="F52" s="67"/>
      <c r="G52" s="157"/>
    </row>
    <row r="53" spans="2:7" ht="12.75">
      <c r="B53" s="65" t="s">
        <v>7</v>
      </c>
      <c r="C53" s="72" t="s">
        <v>9</v>
      </c>
      <c r="D53" s="40"/>
      <c r="E53" s="40"/>
      <c r="F53" s="67"/>
      <c r="G53" s="157"/>
    </row>
    <row r="54" spans="2:7" ht="12.75">
      <c r="B54" s="65" t="s">
        <v>8</v>
      </c>
      <c r="C54" s="72" t="s">
        <v>9</v>
      </c>
      <c r="D54" s="40"/>
      <c r="E54" s="40"/>
      <c r="F54" s="67"/>
      <c r="G54" s="157"/>
    </row>
    <row r="55" spans="2:9" ht="12.75">
      <c r="B55" s="65" t="s">
        <v>34</v>
      </c>
      <c r="C55" s="72" t="s">
        <v>9</v>
      </c>
      <c r="D55" s="40"/>
      <c r="E55" s="40"/>
      <c r="F55" s="67"/>
      <c r="G55" s="157"/>
      <c r="H55" s="2"/>
      <c r="I55" s="2"/>
    </row>
    <row r="56" spans="2:7" ht="12.75">
      <c r="B56" s="65" t="s">
        <v>35</v>
      </c>
      <c r="C56" s="72" t="s">
        <v>465</v>
      </c>
      <c r="D56" s="40"/>
      <c r="E56" s="40"/>
      <c r="F56" s="67"/>
      <c r="G56" s="157"/>
    </row>
    <row r="57" spans="2:7" ht="13.5" thickBot="1">
      <c r="B57" s="65" t="s">
        <v>70</v>
      </c>
      <c r="C57" s="40"/>
      <c r="D57" s="40"/>
      <c r="E57" s="40"/>
      <c r="F57" s="67"/>
      <c r="G57" s="157"/>
    </row>
    <row r="58" spans="2:7" ht="13.5" thickBot="1">
      <c r="B58" s="201" t="s">
        <v>21</v>
      </c>
      <c r="C58" s="202" t="s">
        <v>11</v>
      </c>
      <c r="D58" s="76" t="s">
        <v>12</v>
      </c>
      <c r="E58" s="254"/>
      <c r="F58" s="203"/>
      <c r="G58" s="204"/>
    </row>
    <row r="59" spans="1:7" ht="12.75">
      <c r="A59" s="2" t="s">
        <v>84</v>
      </c>
      <c r="B59" s="205" t="s">
        <v>25</v>
      </c>
      <c r="C59" s="74">
        <v>43.222804</v>
      </c>
      <c r="D59" s="74">
        <v>37.046311</v>
      </c>
      <c r="E59" s="85"/>
      <c r="F59" s="206" t="s">
        <v>144</v>
      </c>
      <c r="G59" s="204"/>
    </row>
    <row r="60" spans="1:7" ht="12.75">
      <c r="A60" s="2" t="s">
        <v>81</v>
      </c>
      <c r="B60" s="205" t="s">
        <v>31</v>
      </c>
      <c r="C60" s="74">
        <v>41.05626900000001</v>
      </c>
      <c r="D60" s="74">
        <v>35.189370999999994</v>
      </c>
      <c r="E60" s="85"/>
      <c r="F60" s="206" t="s">
        <v>141</v>
      </c>
      <c r="G60" s="204"/>
    </row>
    <row r="61" spans="1:7" ht="12.75">
      <c r="A61" s="2" t="s">
        <v>83</v>
      </c>
      <c r="B61" s="205" t="s">
        <v>28</v>
      </c>
      <c r="C61" s="74">
        <v>41.693147</v>
      </c>
      <c r="D61" s="74">
        <v>35.735243</v>
      </c>
      <c r="E61" s="85"/>
      <c r="F61" s="206" t="s">
        <v>142</v>
      </c>
      <c r="G61" s="204"/>
    </row>
    <row r="62" spans="1:7" ht="13.5" thickBot="1">
      <c r="A62" s="2" t="s">
        <v>86</v>
      </c>
      <c r="B62" s="207" t="s">
        <v>43</v>
      </c>
      <c r="C62" s="52">
        <v>39.641028</v>
      </c>
      <c r="D62" s="52">
        <v>33.976368</v>
      </c>
      <c r="E62" s="85"/>
      <c r="F62" s="206" t="s">
        <v>143</v>
      </c>
      <c r="G62" s="204"/>
    </row>
    <row r="63" spans="2:7" ht="12.75">
      <c r="B63" s="65" t="s">
        <v>64</v>
      </c>
      <c r="C63" s="208"/>
      <c r="D63" s="208"/>
      <c r="E63" s="208"/>
      <c r="F63" s="203"/>
      <c r="G63" s="204"/>
    </row>
    <row r="64" spans="2:7" ht="12.75">
      <c r="B64" s="44" t="s">
        <v>461</v>
      </c>
      <c r="C64" s="208"/>
      <c r="D64" s="208"/>
      <c r="E64" s="208"/>
      <c r="F64" s="203"/>
      <c r="G64" s="204"/>
    </row>
    <row r="65" spans="2:7" ht="12.75">
      <c r="B65" s="44" t="s">
        <v>462</v>
      </c>
      <c r="C65" s="208"/>
      <c r="D65" s="208"/>
      <c r="E65" s="208"/>
      <c r="F65" s="203"/>
      <c r="G65" s="204"/>
    </row>
    <row r="66" spans="2:7" ht="13.5" thickBot="1">
      <c r="B66" s="209" t="s">
        <v>69</v>
      </c>
      <c r="C66" s="210"/>
      <c r="D66" s="210"/>
      <c r="E66" s="210"/>
      <c r="F66" s="211"/>
      <c r="G66" s="212"/>
    </row>
    <row r="67" ht="12.75">
      <c r="F67" s="172"/>
    </row>
    <row r="68" ht="12.75">
      <c r="B68" s="65"/>
    </row>
  </sheetData>
  <sheetProtection/>
  <mergeCells count="2">
    <mergeCell ref="B3:G3"/>
    <mergeCell ref="B4:G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21"/>
  <sheetViews>
    <sheetView showGridLines="0" zoomScalePageLayoutView="0" workbookViewId="0" topLeftCell="B52">
      <selection activeCell="B28" sqref="B28"/>
    </sheetView>
  </sheetViews>
  <sheetFormatPr defaultColWidth="9.140625" defaultRowHeight="12.75"/>
  <cols>
    <col min="1" max="1" width="0" style="2" hidden="1" customWidth="1"/>
    <col min="2" max="2" width="86.28125" style="2" customWidth="1"/>
    <col min="3" max="3" width="23.00390625" style="2" customWidth="1"/>
    <col min="4" max="4" width="13.140625" style="2" bestFit="1" customWidth="1"/>
    <col min="5" max="5" width="18.00390625" style="272" customWidth="1"/>
    <col min="6" max="6" width="11.28125" style="2" bestFit="1" customWidth="1"/>
    <col min="7" max="7" width="11.57421875" style="173" bestFit="1" customWidth="1"/>
    <col min="8" max="8" width="10.7109375" style="2" bestFit="1" customWidth="1"/>
    <col min="9" max="16384" width="9.140625" style="2" customWidth="1"/>
  </cols>
  <sheetData>
    <row r="1" spans="1:7" ht="18.75" customHeight="1">
      <c r="A1" s="2" t="s">
        <v>87</v>
      </c>
      <c r="B1" s="135" t="s">
        <v>22</v>
      </c>
      <c r="C1" s="135"/>
      <c r="D1" s="135"/>
      <c r="E1" s="254"/>
      <c r="F1" s="135"/>
      <c r="G1" s="148"/>
    </row>
    <row r="2" spans="2:7" ht="13.5" thickBot="1">
      <c r="B2" s="5"/>
      <c r="C2" s="6"/>
      <c r="D2" s="6"/>
      <c r="E2" s="6"/>
      <c r="F2" s="7"/>
      <c r="G2" s="62"/>
    </row>
    <row r="3" spans="2:7" ht="12.75">
      <c r="B3" s="301" t="s">
        <v>198</v>
      </c>
      <c r="C3" s="302"/>
      <c r="D3" s="302"/>
      <c r="E3" s="302"/>
      <c r="F3" s="302"/>
      <c r="G3" s="303"/>
    </row>
    <row r="4" spans="2:7" ht="13.5" thickBot="1">
      <c r="B4" s="307" t="s">
        <v>66</v>
      </c>
      <c r="C4" s="308"/>
      <c r="D4" s="308"/>
      <c r="E4" s="308"/>
      <c r="F4" s="308"/>
      <c r="G4" s="309"/>
    </row>
    <row r="5" spans="2:7" ht="39" thickBot="1">
      <c r="B5" s="149" t="s">
        <v>14</v>
      </c>
      <c r="C5" s="150" t="s">
        <v>38</v>
      </c>
      <c r="D5" s="151" t="s">
        <v>5</v>
      </c>
      <c r="E5" s="266" t="s">
        <v>216</v>
      </c>
      <c r="F5" s="265" t="s">
        <v>190</v>
      </c>
      <c r="G5" s="152" t="s">
        <v>1</v>
      </c>
    </row>
    <row r="6" spans="2:7" ht="12.75">
      <c r="B6" s="65"/>
      <c r="C6" s="153"/>
      <c r="D6" s="197"/>
      <c r="E6" s="153"/>
      <c r="F6" s="199"/>
      <c r="G6" s="213"/>
    </row>
    <row r="7" spans="2:7" ht="12.75">
      <c r="B7" s="155" t="s">
        <v>2</v>
      </c>
      <c r="C7" s="104"/>
      <c r="D7" s="65"/>
      <c r="E7" s="104"/>
      <c r="F7" s="67"/>
      <c r="G7" s="214"/>
    </row>
    <row r="8" spans="2:7" ht="12.75">
      <c r="B8" s="155" t="s">
        <v>20</v>
      </c>
      <c r="C8" s="104"/>
      <c r="D8" s="65"/>
      <c r="E8" s="104"/>
      <c r="F8" s="67"/>
      <c r="G8" s="214"/>
    </row>
    <row r="9" spans="2:7" ht="12.75">
      <c r="B9" s="155" t="s">
        <v>61</v>
      </c>
      <c r="C9" s="104"/>
      <c r="D9" s="260"/>
      <c r="E9" s="267"/>
      <c r="F9" s="162"/>
      <c r="G9" s="215"/>
    </row>
    <row r="10" spans="2:8" ht="12.75">
      <c r="B10" s="65" t="s">
        <v>365</v>
      </c>
      <c r="C10" s="104" t="s">
        <v>214</v>
      </c>
      <c r="D10" s="261">
        <v>800000</v>
      </c>
      <c r="E10" s="104" t="s">
        <v>375</v>
      </c>
      <c r="F10" s="216">
        <v>805.992</v>
      </c>
      <c r="G10" s="217">
        <f aca="true" t="shared" si="0" ref="G10:G16">+F10/$F$66*100</f>
        <v>9.86157066102301</v>
      </c>
      <c r="H10" s="31"/>
    </row>
    <row r="11" spans="2:8" ht="12.75">
      <c r="B11" s="65" t="s">
        <v>366</v>
      </c>
      <c r="C11" s="104" t="s">
        <v>371</v>
      </c>
      <c r="D11" s="261">
        <v>500000</v>
      </c>
      <c r="E11" s="104" t="s">
        <v>376</v>
      </c>
      <c r="F11" s="218">
        <v>503.7125</v>
      </c>
      <c r="G11" s="217">
        <f t="shared" si="0"/>
        <v>6.1630840152142365</v>
      </c>
      <c r="H11" s="31"/>
    </row>
    <row r="12" spans="2:8" ht="12.75">
      <c r="B12" s="65" t="s">
        <v>389</v>
      </c>
      <c r="C12" s="104" t="s">
        <v>373</v>
      </c>
      <c r="D12" s="261">
        <v>500000</v>
      </c>
      <c r="E12" s="104" t="s">
        <v>396</v>
      </c>
      <c r="F12" s="218">
        <v>502.055</v>
      </c>
      <c r="G12" s="217">
        <f t="shared" si="0"/>
        <v>6.1428039710318565</v>
      </c>
      <c r="H12" s="31"/>
    </row>
    <row r="13" spans="2:8" ht="12.75">
      <c r="B13" s="65" t="s">
        <v>367</v>
      </c>
      <c r="C13" s="104" t="s">
        <v>372</v>
      </c>
      <c r="D13" s="261">
        <v>300000</v>
      </c>
      <c r="E13" s="104" t="s">
        <v>377</v>
      </c>
      <c r="F13" s="218">
        <v>296.3157</v>
      </c>
      <c r="G13" s="217">
        <f t="shared" si="0"/>
        <v>3.6255176397786775</v>
      </c>
      <c r="H13" s="31"/>
    </row>
    <row r="14" spans="2:8" ht="12.75">
      <c r="B14" s="65" t="s">
        <v>405</v>
      </c>
      <c r="C14" s="104" t="s">
        <v>289</v>
      </c>
      <c r="D14" s="261">
        <v>500000</v>
      </c>
      <c r="E14" s="104" t="s">
        <v>407</v>
      </c>
      <c r="F14" s="218">
        <v>501.5345</v>
      </c>
      <c r="G14" s="217">
        <f t="shared" si="0"/>
        <v>6.1364354865691535</v>
      </c>
      <c r="H14" s="31"/>
    </row>
    <row r="15" spans="2:8" ht="12.75">
      <c r="B15" s="65" t="s">
        <v>406</v>
      </c>
      <c r="C15" s="104" t="s">
        <v>214</v>
      </c>
      <c r="D15" s="261">
        <v>500000</v>
      </c>
      <c r="E15" s="104" t="s">
        <v>408</v>
      </c>
      <c r="F15" s="218">
        <v>501.5365</v>
      </c>
      <c r="G15" s="217">
        <f t="shared" si="0"/>
        <v>6.1364599572107</v>
      </c>
      <c r="H15" s="31"/>
    </row>
    <row r="16" spans="2:8" ht="13.5" thickBot="1">
      <c r="B16" s="65" t="s">
        <v>391</v>
      </c>
      <c r="C16" s="104" t="s">
        <v>214</v>
      </c>
      <c r="D16" s="261">
        <v>200000</v>
      </c>
      <c r="E16" s="104" t="s">
        <v>398</v>
      </c>
      <c r="F16" s="218">
        <v>200.225</v>
      </c>
      <c r="G16" s="217">
        <f t="shared" si="0"/>
        <v>2.449817101910853</v>
      </c>
      <c r="H16" s="31"/>
    </row>
    <row r="17" spans="2:8" ht="13.5" thickBot="1">
      <c r="B17" s="155" t="s">
        <v>3</v>
      </c>
      <c r="C17" s="63"/>
      <c r="D17" s="263"/>
      <c r="E17" s="268"/>
      <c r="F17" s="219">
        <f>SUM(F10:F16)</f>
        <v>3311.3712</v>
      </c>
      <c r="G17" s="163">
        <f>SUM(G10:G16)</f>
        <v>40.51568883273849</v>
      </c>
      <c r="H17" s="31"/>
    </row>
    <row r="18" spans="2:7" ht="12.75">
      <c r="B18" s="155" t="s">
        <v>10</v>
      </c>
      <c r="C18" s="104"/>
      <c r="D18" s="261"/>
      <c r="E18" s="104"/>
      <c r="F18" s="67"/>
      <c r="G18" s="217"/>
    </row>
    <row r="19" spans="2:7" ht="12.75">
      <c r="B19" s="155" t="s">
        <v>18</v>
      </c>
      <c r="C19" s="104"/>
      <c r="D19" s="261"/>
      <c r="E19" s="104"/>
      <c r="F19" s="67"/>
      <c r="G19" s="217"/>
    </row>
    <row r="20" spans="2:8" ht="12.75">
      <c r="B20" s="65" t="s">
        <v>245</v>
      </c>
      <c r="C20" s="104" t="s">
        <v>180</v>
      </c>
      <c r="D20" s="261">
        <v>500000</v>
      </c>
      <c r="E20" s="104" t="s">
        <v>217</v>
      </c>
      <c r="F20" s="67">
        <v>494.4205</v>
      </c>
      <c r="G20" s="217">
        <f>+F20/$F$66*100</f>
        <v>6.049393414585167</v>
      </c>
      <c r="H20" s="31"/>
    </row>
    <row r="21" spans="2:8" ht="13.5" thickBot="1">
      <c r="B21" s="65" t="s">
        <v>255</v>
      </c>
      <c r="C21" s="104" t="s">
        <v>212</v>
      </c>
      <c r="D21" s="261">
        <v>1000000</v>
      </c>
      <c r="E21" s="104" t="s">
        <v>227</v>
      </c>
      <c r="F21" s="67">
        <v>999.32</v>
      </c>
      <c r="G21" s="217">
        <f>+F21/$F$66*100</f>
        <v>12.227000755557766</v>
      </c>
      <c r="H21" s="31"/>
    </row>
    <row r="22" spans="2:8" ht="13.5" thickBot="1">
      <c r="B22" s="155" t="s">
        <v>3</v>
      </c>
      <c r="C22" s="63"/>
      <c r="D22" s="262"/>
      <c r="E22" s="267"/>
      <c r="F22" s="219">
        <f>SUM(F20:F21)</f>
        <v>1493.7405</v>
      </c>
      <c r="G22" s="163">
        <f>SUM(G20:G21)</f>
        <v>18.276394170142932</v>
      </c>
      <c r="H22" s="31"/>
    </row>
    <row r="23" spans="2:7" ht="12.75">
      <c r="B23" s="155" t="s">
        <v>17</v>
      </c>
      <c r="C23" s="104"/>
      <c r="D23" s="261"/>
      <c r="E23" s="104"/>
      <c r="F23" s="67"/>
      <c r="G23" s="217"/>
    </row>
    <row r="24" spans="2:8" ht="12.75">
      <c r="B24" s="65" t="s">
        <v>480</v>
      </c>
      <c r="C24" s="104" t="s">
        <v>211</v>
      </c>
      <c r="D24" s="261">
        <v>500000</v>
      </c>
      <c r="E24" s="104" t="s">
        <v>409</v>
      </c>
      <c r="F24" s="67">
        <v>477.565</v>
      </c>
      <c r="G24" s="217">
        <f>+F24/$F$66*100</f>
        <v>5.843160965284338</v>
      </c>
      <c r="H24" s="31"/>
    </row>
    <row r="25" spans="2:8" ht="12.75">
      <c r="B25" s="65" t="s">
        <v>476</v>
      </c>
      <c r="C25" s="104" t="s">
        <v>212</v>
      </c>
      <c r="D25" s="261">
        <v>800000</v>
      </c>
      <c r="E25" s="104" t="s">
        <v>401</v>
      </c>
      <c r="F25" s="67">
        <v>782.188</v>
      </c>
      <c r="G25" s="217">
        <f>+F25/$F$66*100</f>
        <v>9.57032108532624</v>
      </c>
      <c r="H25" s="31"/>
    </row>
    <row r="26" spans="2:8" ht="12.75">
      <c r="B26" s="65" t="s">
        <v>481</v>
      </c>
      <c r="C26" s="104" t="s">
        <v>373</v>
      </c>
      <c r="D26" s="261">
        <v>900000</v>
      </c>
      <c r="E26" s="104" t="s">
        <v>296</v>
      </c>
      <c r="F26" s="67">
        <v>888.5961</v>
      </c>
      <c r="G26" s="217">
        <f>+F26/$F$66*100</f>
        <v>10.872258321744471</v>
      </c>
      <c r="H26" s="31"/>
    </row>
    <row r="27" spans="2:8" ht="13.5" thickBot="1">
      <c r="B27" s="65" t="s">
        <v>472</v>
      </c>
      <c r="C27" s="104" t="s">
        <v>373</v>
      </c>
      <c r="D27" s="261">
        <v>200000</v>
      </c>
      <c r="E27" s="104" t="s">
        <v>374</v>
      </c>
      <c r="F27" s="67">
        <v>198.8114</v>
      </c>
      <c r="G27" s="217">
        <f>+F27/$F$66*100</f>
        <v>2.4325212524651736</v>
      </c>
      <c r="H27" s="31"/>
    </row>
    <row r="28" spans="2:8" ht="13.5" thickBot="1">
      <c r="B28" s="155" t="s">
        <v>3</v>
      </c>
      <c r="C28" s="63"/>
      <c r="D28" s="262"/>
      <c r="E28" s="267"/>
      <c r="F28" s="219">
        <f>SUM(F24:F27)</f>
        <v>2347.1605</v>
      </c>
      <c r="G28" s="163">
        <f>SUM(G24:G27)+0.007</f>
        <v>28.725261624820224</v>
      </c>
      <c r="H28" s="31"/>
    </row>
    <row r="29" spans="2:7" ht="12.75">
      <c r="B29" s="155" t="s">
        <v>39</v>
      </c>
      <c r="C29" s="104"/>
      <c r="D29" s="261"/>
      <c r="E29" s="104"/>
      <c r="F29" s="67"/>
      <c r="G29" s="217"/>
    </row>
    <row r="30" spans="2:7" ht="12.75">
      <c r="B30" s="155" t="s">
        <v>20</v>
      </c>
      <c r="C30" s="104"/>
      <c r="D30" s="261"/>
      <c r="E30" s="104"/>
      <c r="F30" s="67"/>
      <c r="G30" s="217"/>
    </row>
    <row r="31" spans="2:8" ht="12.75">
      <c r="B31" s="65" t="s">
        <v>122</v>
      </c>
      <c r="C31" s="63" t="s">
        <v>48</v>
      </c>
      <c r="D31" s="261">
        <v>2190</v>
      </c>
      <c r="E31" s="104" t="s">
        <v>325</v>
      </c>
      <c r="F31" s="108">
        <v>19.665105</v>
      </c>
      <c r="G31" s="217">
        <f aca="true" t="shared" si="1" ref="G31:G61">+F31/$F$66*100</f>
        <v>0.24060886772317458</v>
      </c>
      <c r="H31" s="31"/>
    </row>
    <row r="32" spans="2:8" ht="12.75">
      <c r="B32" s="65" t="s">
        <v>112</v>
      </c>
      <c r="C32" s="63" t="s">
        <v>50</v>
      </c>
      <c r="D32" s="261">
        <v>2940</v>
      </c>
      <c r="E32" s="104" t="s">
        <v>326</v>
      </c>
      <c r="F32" s="108">
        <v>33.3984</v>
      </c>
      <c r="G32" s="217">
        <f t="shared" si="1"/>
        <v>0.4086401373278034</v>
      </c>
      <c r="H32" s="31"/>
    </row>
    <row r="33" spans="2:8" ht="12.75">
      <c r="B33" s="65" t="s">
        <v>118</v>
      </c>
      <c r="C33" s="63" t="s">
        <v>47</v>
      </c>
      <c r="D33" s="261">
        <v>1840</v>
      </c>
      <c r="E33" s="104" t="s">
        <v>327</v>
      </c>
      <c r="F33" s="108">
        <v>33.67384</v>
      </c>
      <c r="G33" s="217">
        <f t="shared" si="1"/>
        <v>0.41201023408170684</v>
      </c>
      <c r="H33" s="31"/>
    </row>
    <row r="34" spans="2:8" ht="12.75">
      <c r="B34" s="65" t="s">
        <v>121</v>
      </c>
      <c r="C34" s="63" t="s">
        <v>50</v>
      </c>
      <c r="D34" s="261">
        <v>7200</v>
      </c>
      <c r="E34" s="104" t="s">
        <v>329</v>
      </c>
      <c r="F34" s="108">
        <v>57.4416</v>
      </c>
      <c r="G34" s="217">
        <f t="shared" si="1"/>
        <v>0.7028164017536395</v>
      </c>
      <c r="H34" s="31"/>
    </row>
    <row r="35" spans="2:8" ht="12.75">
      <c r="B35" s="65" t="s">
        <v>108</v>
      </c>
      <c r="C35" s="63" t="s">
        <v>59</v>
      </c>
      <c r="D35" s="261">
        <v>14230</v>
      </c>
      <c r="E35" s="104" t="s">
        <v>330</v>
      </c>
      <c r="F35" s="108">
        <v>37.773535</v>
      </c>
      <c r="G35" s="217">
        <f t="shared" si="1"/>
        <v>0.46217131748097484</v>
      </c>
      <c r="H35" s="31"/>
    </row>
    <row r="36" spans="2:8" ht="12.75">
      <c r="B36" s="65" t="s">
        <v>114</v>
      </c>
      <c r="C36" s="63" t="s">
        <v>53</v>
      </c>
      <c r="D36" s="261">
        <v>3020</v>
      </c>
      <c r="E36" s="104" t="s">
        <v>410</v>
      </c>
      <c r="F36" s="108">
        <v>26.38272</v>
      </c>
      <c r="G36" s="217">
        <f t="shared" si="1"/>
        <v>0.32280104208228494</v>
      </c>
      <c r="H36" s="31"/>
    </row>
    <row r="37" spans="2:8" ht="12.75">
      <c r="B37" s="65" t="s">
        <v>130</v>
      </c>
      <c r="C37" s="63" t="s">
        <v>54</v>
      </c>
      <c r="D37" s="261">
        <v>17950</v>
      </c>
      <c r="E37" s="104" t="s">
        <v>411</v>
      </c>
      <c r="F37" s="108">
        <v>59.423475</v>
      </c>
      <c r="G37" s="217">
        <f t="shared" si="1"/>
        <v>0.7270652781119842</v>
      </c>
      <c r="H37" s="31"/>
    </row>
    <row r="38" spans="2:8" ht="12.75">
      <c r="B38" s="65" t="s">
        <v>117</v>
      </c>
      <c r="C38" s="63" t="s">
        <v>53</v>
      </c>
      <c r="D38" s="261">
        <v>4800</v>
      </c>
      <c r="E38" s="104" t="s">
        <v>331</v>
      </c>
      <c r="F38" s="108">
        <v>18.2448</v>
      </c>
      <c r="G38" s="217">
        <f t="shared" si="1"/>
        <v>0.22323098045170753</v>
      </c>
      <c r="H38" s="31"/>
    </row>
    <row r="39" spans="2:8" ht="12.75">
      <c r="B39" s="65" t="s">
        <v>310</v>
      </c>
      <c r="C39" s="63" t="s">
        <v>53</v>
      </c>
      <c r="D39" s="261">
        <v>1259</v>
      </c>
      <c r="E39" s="104" t="s">
        <v>332</v>
      </c>
      <c r="F39" s="108">
        <v>20.718733500000003</v>
      </c>
      <c r="G39" s="217">
        <f t="shared" si="1"/>
        <v>0.25350035039697</v>
      </c>
      <c r="H39" s="31"/>
    </row>
    <row r="40" spans="2:8" ht="12.75">
      <c r="B40" s="65" t="s">
        <v>385</v>
      </c>
      <c r="C40" s="63" t="s">
        <v>56</v>
      </c>
      <c r="D40" s="261">
        <v>810</v>
      </c>
      <c r="E40" s="104" t="s">
        <v>379</v>
      </c>
      <c r="F40" s="108">
        <v>26.845425</v>
      </c>
      <c r="G40" s="217">
        <f t="shared" si="1"/>
        <v>0.3284623861808723</v>
      </c>
      <c r="H40" s="31"/>
    </row>
    <row r="41" spans="2:8" ht="12.75">
      <c r="B41" s="65" t="s">
        <v>107</v>
      </c>
      <c r="C41" s="63" t="s">
        <v>50</v>
      </c>
      <c r="D41" s="261">
        <v>16590</v>
      </c>
      <c r="E41" s="104" t="s">
        <v>334</v>
      </c>
      <c r="F41" s="108">
        <v>104.375985</v>
      </c>
      <c r="G41" s="217">
        <f>+F41/$F$66*100-0.01</f>
        <v>1.2670736575442163</v>
      </c>
      <c r="H41" s="31"/>
    </row>
    <row r="42" spans="2:8" ht="12.75">
      <c r="B42" s="65" t="s">
        <v>115</v>
      </c>
      <c r="C42" s="63" t="s">
        <v>49</v>
      </c>
      <c r="D42" s="261">
        <v>22370</v>
      </c>
      <c r="E42" s="104" t="s">
        <v>335</v>
      </c>
      <c r="F42" s="108">
        <v>27.00059</v>
      </c>
      <c r="G42" s="217">
        <f t="shared" si="1"/>
        <v>0.33036087972872097</v>
      </c>
      <c r="H42" s="31"/>
    </row>
    <row r="43" spans="2:8" ht="12.75">
      <c r="B43" s="65" t="s">
        <v>311</v>
      </c>
      <c r="C43" s="63" t="s">
        <v>58</v>
      </c>
      <c r="D43" s="261">
        <v>11000</v>
      </c>
      <c r="E43" s="104" t="s">
        <v>336</v>
      </c>
      <c r="F43" s="108">
        <v>33.869</v>
      </c>
      <c r="G43" s="217">
        <f t="shared" si="1"/>
        <v>0.4143980792838991</v>
      </c>
      <c r="H43" s="31"/>
    </row>
    <row r="44" spans="2:8" ht="12.75">
      <c r="B44" s="65" t="s">
        <v>131</v>
      </c>
      <c r="C44" s="63" t="s">
        <v>48</v>
      </c>
      <c r="D44" s="261">
        <v>12820</v>
      </c>
      <c r="E44" s="104" t="s">
        <v>338</v>
      </c>
      <c r="F44" s="108">
        <v>99.27808</v>
      </c>
      <c r="G44" s="217">
        <f t="shared" si="1"/>
        <v>1.2146991545954493</v>
      </c>
      <c r="H44" s="31"/>
    </row>
    <row r="45" spans="2:8" ht="12.75">
      <c r="B45" s="65" t="s">
        <v>313</v>
      </c>
      <c r="C45" s="63" t="s">
        <v>51</v>
      </c>
      <c r="D45" s="261">
        <v>45480</v>
      </c>
      <c r="E45" s="104" t="s">
        <v>339</v>
      </c>
      <c r="F45" s="108">
        <v>123.88752</v>
      </c>
      <c r="G45" s="217">
        <f t="shared" si="1"/>
        <v>1.515803547056176</v>
      </c>
      <c r="H45" s="31"/>
    </row>
    <row r="46" spans="2:8" ht="12.75">
      <c r="B46" s="65" t="s">
        <v>105</v>
      </c>
      <c r="C46" s="63" t="s">
        <v>50</v>
      </c>
      <c r="D46" s="261">
        <v>9700</v>
      </c>
      <c r="E46" s="104" t="s">
        <v>340</v>
      </c>
      <c r="F46" s="108">
        <v>102.7036</v>
      </c>
      <c r="G46" s="217">
        <f t="shared" si="1"/>
        <v>1.2566114906121189</v>
      </c>
      <c r="H46" s="31"/>
    </row>
    <row r="47" spans="2:8" ht="12.75">
      <c r="B47" s="65" t="s">
        <v>316</v>
      </c>
      <c r="C47" s="63" t="s">
        <v>50</v>
      </c>
      <c r="D47" s="261">
        <v>12950</v>
      </c>
      <c r="E47" s="104" t="s">
        <v>343</v>
      </c>
      <c r="F47" s="108">
        <v>46.01135</v>
      </c>
      <c r="G47" s="217">
        <f t="shared" si="1"/>
        <v>0.5629636264802393</v>
      </c>
      <c r="H47" s="31"/>
    </row>
    <row r="48" spans="2:8" ht="12.75">
      <c r="B48" s="65" t="s">
        <v>317</v>
      </c>
      <c r="C48" s="63" t="s">
        <v>55</v>
      </c>
      <c r="D48" s="261">
        <v>1680</v>
      </c>
      <c r="E48" s="104" t="s">
        <v>344</v>
      </c>
      <c r="F48" s="108">
        <v>42.58716</v>
      </c>
      <c r="G48" s="217">
        <f t="shared" si="1"/>
        <v>0.5210675634401988</v>
      </c>
      <c r="H48" s="31"/>
    </row>
    <row r="49" spans="2:8" ht="12.75">
      <c r="B49" s="65" t="s">
        <v>319</v>
      </c>
      <c r="C49" s="63" t="s">
        <v>323</v>
      </c>
      <c r="D49" s="261">
        <v>32080</v>
      </c>
      <c r="E49" s="104" t="s">
        <v>346</v>
      </c>
      <c r="F49" s="108">
        <v>26.3858</v>
      </c>
      <c r="G49" s="217">
        <f t="shared" si="1"/>
        <v>0.32283872687026793</v>
      </c>
      <c r="H49" s="31"/>
    </row>
    <row r="50" spans="2:8" ht="12.75">
      <c r="B50" s="65" t="s">
        <v>109</v>
      </c>
      <c r="C50" s="63" t="s">
        <v>60</v>
      </c>
      <c r="D50" s="261">
        <v>5000</v>
      </c>
      <c r="E50" s="104" t="s">
        <v>348</v>
      </c>
      <c r="F50" s="108">
        <v>79.84</v>
      </c>
      <c r="G50" s="217">
        <f t="shared" si="1"/>
        <v>0.9768680105709203</v>
      </c>
      <c r="H50" s="31"/>
    </row>
    <row r="51" spans="2:8" ht="12.75">
      <c r="B51" s="65" t="s">
        <v>111</v>
      </c>
      <c r="C51" s="63" t="s">
        <v>47</v>
      </c>
      <c r="D51" s="261">
        <v>2770</v>
      </c>
      <c r="E51" s="104" t="s">
        <v>350</v>
      </c>
      <c r="F51" s="108">
        <v>23.95219</v>
      </c>
      <c r="G51" s="217">
        <f t="shared" si="1"/>
        <v>0.29306272788222315</v>
      </c>
      <c r="H51" s="31"/>
    </row>
    <row r="52" spans="2:8" ht="12.75">
      <c r="B52" s="65" t="s">
        <v>125</v>
      </c>
      <c r="C52" s="63" t="s">
        <v>48</v>
      </c>
      <c r="D52" s="261">
        <v>3434</v>
      </c>
      <c r="E52" s="104" t="s">
        <v>382</v>
      </c>
      <c r="F52" s="108">
        <v>44.015295</v>
      </c>
      <c r="G52" s="217">
        <f t="shared" si="1"/>
        <v>0.5385412532733238</v>
      </c>
      <c r="H52" s="31"/>
    </row>
    <row r="53" spans="2:8" ht="12.75">
      <c r="B53" s="65" t="s">
        <v>126</v>
      </c>
      <c r="C53" s="63" t="s">
        <v>63</v>
      </c>
      <c r="D53" s="261">
        <v>22260</v>
      </c>
      <c r="E53" s="104" t="s">
        <v>351</v>
      </c>
      <c r="F53" s="108">
        <v>37.41906</v>
      </c>
      <c r="G53" s="217">
        <f t="shared" si="1"/>
        <v>0.4578342021497232</v>
      </c>
      <c r="H53" s="31"/>
    </row>
    <row r="54" spans="2:8" ht="12.75">
      <c r="B54" s="65" t="s">
        <v>119</v>
      </c>
      <c r="C54" s="63" t="s">
        <v>63</v>
      </c>
      <c r="D54" s="261">
        <v>30000</v>
      </c>
      <c r="E54" s="104" t="s">
        <v>383</v>
      </c>
      <c r="F54" s="108">
        <v>36.15</v>
      </c>
      <c r="G54" s="217">
        <f t="shared" si="1"/>
        <v>0.442306845968672</v>
      </c>
      <c r="H54" s="31"/>
    </row>
    <row r="55" spans="2:8" ht="12.75">
      <c r="B55" s="65" t="s">
        <v>106</v>
      </c>
      <c r="C55" s="63" t="s">
        <v>58</v>
      </c>
      <c r="D55" s="261">
        <v>15900</v>
      </c>
      <c r="E55" s="104" t="s">
        <v>353</v>
      </c>
      <c r="F55" s="108">
        <v>133.1148</v>
      </c>
      <c r="G55" s="217">
        <f t="shared" si="1"/>
        <v>1.628702277724774</v>
      </c>
      <c r="H55" s="31"/>
    </row>
    <row r="56" spans="2:8" ht="12.75">
      <c r="B56" s="65" t="s">
        <v>104</v>
      </c>
      <c r="C56" s="63" t="s">
        <v>50</v>
      </c>
      <c r="D56" s="261">
        <v>4230</v>
      </c>
      <c r="E56" s="104" t="s">
        <v>356</v>
      </c>
      <c r="F56" s="108">
        <v>94.77738</v>
      </c>
      <c r="G56" s="217">
        <f t="shared" si="1"/>
        <v>1.1596316463893304</v>
      </c>
      <c r="H56" s="31"/>
    </row>
    <row r="57" spans="2:8" ht="12.75">
      <c r="B57" s="65" t="s">
        <v>321</v>
      </c>
      <c r="C57" s="63" t="s">
        <v>53</v>
      </c>
      <c r="D57" s="261">
        <v>13290</v>
      </c>
      <c r="E57" s="104" t="s">
        <v>358</v>
      </c>
      <c r="F57" s="108">
        <v>92.438595</v>
      </c>
      <c r="G57" s="217">
        <f t="shared" si="1"/>
        <v>1.13101586169365</v>
      </c>
      <c r="H57" s="31"/>
    </row>
    <row r="58" spans="2:8" ht="12.75">
      <c r="B58" s="65" t="s">
        <v>110</v>
      </c>
      <c r="C58" s="63" t="s">
        <v>55</v>
      </c>
      <c r="D58" s="261">
        <v>3480</v>
      </c>
      <c r="E58" s="104" t="s">
        <v>359</v>
      </c>
      <c r="F58" s="108">
        <v>45.09732</v>
      </c>
      <c r="G58" s="217">
        <f t="shared" si="1"/>
        <v>0.5517801762334692</v>
      </c>
      <c r="H58" s="31"/>
    </row>
    <row r="59" spans="2:8" ht="12.75">
      <c r="B59" s="65" t="s">
        <v>116</v>
      </c>
      <c r="C59" s="63" t="s">
        <v>47</v>
      </c>
      <c r="D59" s="261">
        <v>19800</v>
      </c>
      <c r="E59" s="104" t="s">
        <v>360</v>
      </c>
      <c r="F59" s="108">
        <v>52.9749</v>
      </c>
      <c r="G59" s="217">
        <f t="shared" si="1"/>
        <v>0.6481648944538257</v>
      </c>
      <c r="H59" s="31"/>
    </row>
    <row r="60" spans="2:8" ht="12.75">
      <c r="B60" s="65" t="s">
        <v>322</v>
      </c>
      <c r="C60" s="63" t="s">
        <v>364</v>
      </c>
      <c r="D60" s="261">
        <v>13750</v>
      </c>
      <c r="E60" s="104" t="s">
        <v>362</v>
      </c>
      <c r="F60" s="108">
        <v>35.908125</v>
      </c>
      <c r="G60" s="217">
        <f t="shared" si="1"/>
        <v>0.4393474277565371</v>
      </c>
      <c r="H60" s="31"/>
    </row>
    <row r="61" spans="2:8" ht="13.5" thickBot="1">
      <c r="B61" s="65" t="s">
        <v>132</v>
      </c>
      <c r="C61" s="63" t="s">
        <v>52</v>
      </c>
      <c r="D61" s="261">
        <v>13440</v>
      </c>
      <c r="E61" s="104" t="s">
        <v>384</v>
      </c>
      <c r="F61" s="108">
        <v>26.25504</v>
      </c>
      <c r="G61" s="217">
        <f t="shared" si="1"/>
        <v>0.321238836325901</v>
      </c>
      <c r="H61" s="31"/>
    </row>
    <row r="62" spans="2:8" ht="13.5" thickBot="1">
      <c r="B62" s="155" t="s">
        <v>3</v>
      </c>
      <c r="C62" s="63"/>
      <c r="D62" s="262"/>
      <c r="E62" s="267"/>
      <c r="F62" s="219">
        <f>SUM(F31:F61)+0.005</f>
        <v>1641.6144235000004</v>
      </c>
      <c r="G62" s="163">
        <f>SUM(G31:G61)</f>
        <v>20.07561788162475</v>
      </c>
      <c r="H62" s="31"/>
    </row>
    <row r="63" spans="2:7" ht="12.75">
      <c r="B63" s="155" t="s">
        <v>4</v>
      </c>
      <c r="C63" s="104"/>
      <c r="D63" s="261"/>
      <c r="E63" s="104"/>
      <c r="F63" s="67"/>
      <c r="G63" s="217"/>
    </row>
    <row r="64" spans="2:8" ht="13.5" thickBot="1">
      <c r="B64" s="65" t="s">
        <v>16</v>
      </c>
      <c r="C64" s="104"/>
      <c r="D64" s="261"/>
      <c r="E64" s="104"/>
      <c r="F64" s="67">
        <f>F66-F17-F22-F28-F62</f>
        <v>-620.8275064000002</v>
      </c>
      <c r="G64" s="217">
        <f>+F64/$F$66*100</f>
        <v>-7.596023685930279</v>
      </c>
      <c r="H64" s="31"/>
    </row>
    <row r="65" spans="2:8" ht="13.5" thickBot="1">
      <c r="B65" s="155" t="s">
        <v>3</v>
      </c>
      <c r="C65" s="164"/>
      <c r="D65" s="262"/>
      <c r="E65" s="267"/>
      <c r="F65" s="219">
        <f>SUM(F64:F64)</f>
        <v>-620.8275064000002</v>
      </c>
      <c r="G65" s="163">
        <f>SUM(G64:G64)</f>
        <v>-7.596023685930279</v>
      </c>
      <c r="H65" s="31"/>
    </row>
    <row r="66" spans="2:8" ht="13.5" thickBot="1">
      <c r="B66" s="11" t="s">
        <v>191</v>
      </c>
      <c r="C66" s="165"/>
      <c r="D66" s="264"/>
      <c r="E66" s="269"/>
      <c r="F66" s="124">
        <v>8173.059117100001</v>
      </c>
      <c r="G66" s="118">
        <f>G17+G22+G28+G62+G65</f>
        <v>99.99693882339612</v>
      </c>
      <c r="H66" s="31"/>
    </row>
    <row r="67" spans="2:7" ht="12.75">
      <c r="B67" s="65" t="s">
        <v>15</v>
      </c>
      <c r="C67" s="40"/>
      <c r="D67" s="40"/>
      <c r="E67" s="270"/>
      <c r="F67" s="67"/>
      <c r="G67" s="68"/>
    </row>
    <row r="68" spans="2:7" ht="12.75">
      <c r="B68" s="65"/>
      <c r="C68" s="40"/>
      <c r="D68" s="40"/>
      <c r="E68" s="270"/>
      <c r="F68" s="67"/>
      <c r="G68" s="68"/>
    </row>
    <row r="69" spans="2:7" ht="12.75">
      <c r="B69" s="65" t="s">
        <v>6</v>
      </c>
      <c r="C69" s="71"/>
      <c r="D69" s="40"/>
      <c r="E69" s="270"/>
      <c r="F69" s="67"/>
      <c r="G69" s="68"/>
    </row>
    <row r="70" spans="2:7" ht="12.75">
      <c r="B70" s="65" t="s">
        <v>40</v>
      </c>
      <c r="C70" s="71" t="s">
        <v>9</v>
      </c>
      <c r="D70" s="40"/>
      <c r="E70" s="270"/>
      <c r="F70" s="67"/>
      <c r="G70" s="68"/>
    </row>
    <row r="71" spans="2:7" ht="12.75">
      <c r="B71" s="65" t="s">
        <v>178</v>
      </c>
      <c r="C71" s="70"/>
      <c r="D71" s="40"/>
      <c r="E71" s="270"/>
      <c r="F71" s="67"/>
      <c r="G71" s="68"/>
    </row>
    <row r="72" spans="1:7" ht="12.75">
      <c r="A72" s="2" t="s">
        <v>82</v>
      </c>
      <c r="B72" s="167" t="s">
        <v>46</v>
      </c>
      <c r="C72" s="70">
        <v>10.6265</v>
      </c>
      <c r="D72" s="40"/>
      <c r="E72" s="270"/>
      <c r="F72" s="67"/>
      <c r="G72" s="68"/>
    </row>
    <row r="73" spans="1:7" ht="12.75">
      <c r="A73" s="2" t="s">
        <v>83</v>
      </c>
      <c r="B73" s="167" t="s">
        <v>72</v>
      </c>
      <c r="C73" s="70">
        <v>10.2423</v>
      </c>
      <c r="D73" s="40"/>
      <c r="E73" s="270"/>
      <c r="F73" s="67"/>
      <c r="G73" s="68"/>
    </row>
    <row r="74" spans="2:7" ht="12.75">
      <c r="B74" s="167" t="s">
        <v>102</v>
      </c>
      <c r="C74" s="40"/>
      <c r="D74" s="40"/>
      <c r="E74" s="270"/>
      <c r="F74" s="67"/>
      <c r="G74" s="68"/>
    </row>
    <row r="75" spans="1:7" ht="12.75">
      <c r="A75" s="2" t="s">
        <v>82</v>
      </c>
      <c r="B75" s="167" t="s">
        <v>46</v>
      </c>
      <c r="C75" s="70">
        <v>11.210419</v>
      </c>
      <c r="D75" s="40"/>
      <c r="E75" s="270"/>
      <c r="F75" s="67"/>
      <c r="G75" s="68"/>
    </row>
    <row r="76" spans="1:7" ht="12.75">
      <c r="A76" s="2" t="s">
        <v>83</v>
      </c>
      <c r="B76" s="167" t="s">
        <v>72</v>
      </c>
      <c r="C76" s="70">
        <v>10.387399</v>
      </c>
      <c r="D76" s="40"/>
      <c r="E76" s="270"/>
      <c r="F76" s="67"/>
      <c r="G76" s="68"/>
    </row>
    <row r="77" spans="2:7" ht="12.75">
      <c r="B77" s="65" t="s">
        <v>7</v>
      </c>
      <c r="C77" s="72" t="s">
        <v>9</v>
      </c>
      <c r="D77" s="40"/>
      <c r="E77" s="270"/>
      <c r="F77" s="67"/>
      <c r="G77" s="68"/>
    </row>
    <row r="78" spans="2:7" ht="12.75">
      <c r="B78" s="65" t="s">
        <v>8</v>
      </c>
      <c r="C78" s="72" t="s">
        <v>9</v>
      </c>
      <c r="D78" s="40"/>
      <c r="E78" s="270"/>
      <c r="F78" s="67"/>
      <c r="G78" s="68"/>
    </row>
    <row r="79" spans="2:7" ht="12.75">
      <c r="B79" s="65" t="s">
        <v>34</v>
      </c>
      <c r="C79" s="72" t="s">
        <v>9</v>
      </c>
      <c r="D79" s="40"/>
      <c r="E79" s="270"/>
      <c r="F79" s="67"/>
      <c r="G79" s="68"/>
    </row>
    <row r="80" spans="2:7" ht="12.75">
      <c r="B80" s="65" t="s">
        <v>35</v>
      </c>
      <c r="C80" s="72" t="s">
        <v>466</v>
      </c>
      <c r="D80" s="40"/>
      <c r="E80" s="270"/>
      <c r="F80" s="67"/>
      <c r="G80" s="68"/>
    </row>
    <row r="81" spans="2:7" ht="13.5" thickBot="1">
      <c r="B81" s="65" t="s">
        <v>68</v>
      </c>
      <c r="C81" s="40"/>
      <c r="D81" s="40"/>
      <c r="E81" s="270"/>
      <c r="F81" s="67"/>
      <c r="G81" s="68"/>
    </row>
    <row r="82" spans="2:7" ht="13.5" thickBot="1">
      <c r="B82" s="201" t="s">
        <v>21</v>
      </c>
      <c r="C82" s="75" t="s">
        <v>11</v>
      </c>
      <c r="D82" s="76" t="s">
        <v>12</v>
      </c>
      <c r="E82" s="254"/>
      <c r="F82" s="67"/>
      <c r="G82" s="68"/>
    </row>
    <row r="83" spans="1:7" ht="13.5" thickBot="1">
      <c r="A83" s="2" t="s">
        <v>83</v>
      </c>
      <c r="B83" s="169" t="s">
        <v>28</v>
      </c>
      <c r="C83" s="84">
        <v>0.345405</v>
      </c>
      <c r="D83" s="83">
        <v>0.296048</v>
      </c>
      <c r="E83" s="242"/>
      <c r="F83" s="67"/>
      <c r="G83" s="68"/>
    </row>
    <row r="84" spans="2:7" ht="12.75">
      <c r="B84" s="65" t="s">
        <v>42</v>
      </c>
      <c r="C84" s="40"/>
      <c r="D84" s="40"/>
      <c r="E84" s="270"/>
      <c r="F84" s="67"/>
      <c r="G84" s="68"/>
    </row>
    <row r="85" spans="2:7" ht="12.75">
      <c r="B85" s="44" t="s">
        <v>461</v>
      </c>
      <c r="C85" s="40"/>
      <c r="D85" s="40"/>
      <c r="E85" s="270"/>
      <c r="F85" s="67"/>
      <c r="G85" s="68"/>
    </row>
    <row r="86" spans="2:7" ht="12.75">
      <c r="B86" s="44" t="s">
        <v>462</v>
      </c>
      <c r="C86" s="40"/>
      <c r="D86" s="40"/>
      <c r="E86" s="270"/>
      <c r="F86" s="67"/>
      <c r="G86" s="68"/>
    </row>
    <row r="87" spans="2:7" ht="13.5" thickBot="1">
      <c r="B87" s="69" t="s">
        <v>69</v>
      </c>
      <c r="C87" s="170"/>
      <c r="D87" s="170"/>
      <c r="E87" s="271"/>
      <c r="F87" s="170"/>
      <c r="G87" s="171"/>
    </row>
    <row r="88" ht="12.75">
      <c r="F88" s="172"/>
    </row>
    <row r="89" ht="12.75">
      <c r="F89" s="172"/>
    </row>
    <row r="90" ht="12.75">
      <c r="F90" s="172"/>
    </row>
    <row r="91" ht="12.75">
      <c r="F91" s="172"/>
    </row>
    <row r="92" ht="12.75">
      <c r="F92" s="172"/>
    </row>
    <row r="93" ht="12.75">
      <c r="F93" s="172"/>
    </row>
    <row r="94" ht="12.75">
      <c r="F94" s="172"/>
    </row>
    <row r="95" ht="12.75">
      <c r="F95" s="172"/>
    </row>
    <row r="96" ht="12.75">
      <c r="F96" s="172"/>
    </row>
    <row r="97" ht="12.75">
      <c r="F97" s="172"/>
    </row>
    <row r="98" ht="12.75">
      <c r="F98" s="172"/>
    </row>
    <row r="99" ht="12.75">
      <c r="F99" s="172"/>
    </row>
    <row r="100" ht="12.75">
      <c r="F100" s="172"/>
    </row>
    <row r="101" ht="12.75">
      <c r="F101" s="172"/>
    </row>
    <row r="102" ht="12.75">
      <c r="F102" s="172"/>
    </row>
    <row r="103" ht="12.75">
      <c r="F103" s="172"/>
    </row>
    <row r="104" ht="12.75">
      <c r="F104" s="172"/>
    </row>
    <row r="105" ht="12.75">
      <c r="F105" s="172"/>
    </row>
    <row r="106" ht="12.75">
      <c r="F106" s="172"/>
    </row>
    <row r="107" ht="12.75">
      <c r="F107" s="172"/>
    </row>
    <row r="108" ht="12.75">
      <c r="F108" s="172"/>
    </row>
    <row r="109" ht="12.75">
      <c r="F109" s="172"/>
    </row>
    <row r="110" ht="12.75">
      <c r="F110" s="172"/>
    </row>
    <row r="111" ht="12.75">
      <c r="F111" s="172"/>
    </row>
    <row r="112" ht="12.75">
      <c r="F112" s="172"/>
    </row>
    <row r="113" ht="12.75">
      <c r="F113" s="172"/>
    </row>
    <row r="114" ht="12.75">
      <c r="F114" s="172"/>
    </row>
    <row r="115" ht="12.75">
      <c r="F115" s="172"/>
    </row>
    <row r="116" ht="12.75">
      <c r="F116" s="172"/>
    </row>
    <row r="117" ht="12.75">
      <c r="F117" s="172"/>
    </row>
    <row r="118" ht="12.75">
      <c r="F118" s="172"/>
    </row>
    <row r="119" ht="12.75">
      <c r="F119" s="172"/>
    </row>
    <row r="120" ht="12.75">
      <c r="F120" s="172"/>
    </row>
    <row r="121" ht="12.75">
      <c r="F121" s="172"/>
    </row>
    <row r="122" ht="12.75">
      <c r="F122" s="172"/>
    </row>
    <row r="123" ht="12.75">
      <c r="F123" s="172"/>
    </row>
    <row r="124" ht="12.75">
      <c r="F124" s="172"/>
    </row>
    <row r="125" ht="12.75">
      <c r="F125" s="172"/>
    </row>
    <row r="126" ht="12.75">
      <c r="F126" s="172"/>
    </row>
    <row r="127" ht="12.75">
      <c r="F127" s="172"/>
    </row>
    <row r="128" ht="12.75">
      <c r="F128" s="172"/>
    </row>
    <row r="129" ht="12.75">
      <c r="F129" s="172"/>
    </row>
    <row r="130" ht="12.75">
      <c r="F130" s="172"/>
    </row>
    <row r="131" ht="12.75">
      <c r="F131" s="172"/>
    </row>
    <row r="132" ht="12.75">
      <c r="F132" s="172"/>
    </row>
    <row r="133" ht="12.75">
      <c r="F133" s="172"/>
    </row>
    <row r="134" ht="12.75">
      <c r="F134" s="172"/>
    </row>
    <row r="135" ht="12.75">
      <c r="F135" s="172"/>
    </row>
    <row r="136" ht="12.75">
      <c r="F136" s="172"/>
    </row>
    <row r="137" ht="12.75">
      <c r="F137" s="172"/>
    </row>
    <row r="138" ht="12.75">
      <c r="F138" s="172"/>
    </row>
    <row r="139" ht="12.75">
      <c r="F139" s="172"/>
    </row>
    <row r="140" ht="12.75">
      <c r="F140" s="172"/>
    </row>
    <row r="141" ht="12.75">
      <c r="F141" s="172"/>
    </row>
    <row r="142" ht="12.75">
      <c r="F142" s="172"/>
    </row>
    <row r="143" ht="12.75">
      <c r="F143" s="172"/>
    </row>
    <row r="144" ht="12.75">
      <c r="F144" s="172"/>
    </row>
    <row r="145" ht="12.75">
      <c r="F145" s="172"/>
    </row>
    <row r="146" ht="12.75">
      <c r="F146" s="172"/>
    </row>
    <row r="147" ht="12.75">
      <c r="F147" s="172"/>
    </row>
    <row r="148" ht="12.75">
      <c r="F148" s="172"/>
    </row>
    <row r="149" ht="12.75">
      <c r="F149" s="172"/>
    </row>
    <row r="150" ht="12.75">
      <c r="F150" s="172"/>
    </row>
    <row r="151" ht="12.75">
      <c r="F151" s="172"/>
    </row>
    <row r="152" ht="12.75">
      <c r="F152" s="172"/>
    </row>
    <row r="153" ht="12.75">
      <c r="F153" s="172"/>
    </row>
    <row r="154" ht="12.75">
      <c r="F154" s="172"/>
    </row>
    <row r="155" ht="12.75">
      <c r="F155" s="172"/>
    </row>
    <row r="156" ht="12.75">
      <c r="F156" s="172"/>
    </row>
    <row r="157" ht="12.75">
      <c r="F157" s="172"/>
    </row>
    <row r="158" ht="12.75">
      <c r="F158" s="172"/>
    </row>
    <row r="159" ht="12.75">
      <c r="F159" s="172"/>
    </row>
    <row r="160" ht="12.75">
      <c r="F160" s="172"/>
    </row>
    <row r="161" ht="12.75">
      <c r="F161" s="172"/>
    </row>
    <row r="162" ht="12.75">
      <c r="F162" s="172"/>
    </row>
    <row r="163" ht="12.75">
      <c r="F163" s="172"/>
    </row>
    <row r="164" ht="12.75">
      <c r="F164" s="172"/>
    </row>
    <row r="165" ht="12.75">
      <c r="F165" s="172"/>
    </row>
    <row r="166" ht="12.75">
      <c r="F166" s="172"/>
    </row>
    <row r="167" ht="12.75">
      <c r="F167" s="172"/>
    </row>
    <row r="168" ht="12.75">
      <c r="F168" s="172"/>
    </row>
    <row r="169" ht="12.75">
      <c r="F169" s="172"/>
    </row>
    <row r="170" ht="12.75">
      <c r="F170" s="172"/>
    </row>
    <row r="171" ht="12.75">
      <c r="F171" s="172"/>
    </row>
    <row r="172" ht="12.75">
      <c r="F172" s="172"/>
    </row>
    <row r="173" ht="12.75">
      <c r="F173" s="172"/>
    </row>
    <row r="174" ht="12.75">
      <c r="F174" s="172"/>
    </row>
    <row r="175" ht="12.75">
      <c r="F175" s="172"/>
    </row>
    <row r="176" ht="12.75">
      <c r="F176" s="172"/>
    </row>
    <row r="177" ht="12.75">
      <c r="F177" s="172"/>
    </row>
    <row r="178" ht="12.75">
      <c r="F178" s="172"/>
    </row>
    <row r="179" ht="12.75">
      <c r="F179" s="172"/>
    </row>
    <row r="180" ht="12.75">
      <c r="F180" s="172"/>
    </row>
    <row r="181" ht="12.75">
      <c r="F181" s="172"/>
    </row>
    <row r="182" ht="12.75">
      <c r="F182" s="172"/>
    </row>
    <row r="183" ht="12.75">
      <c r="F183" s="172"/>
    </row>
    <row r="184" ht="12.75">
      <c r="F184" s="172"/>
    </row>
    <row r="185" ht="12.75">
      <c r="F185" s="172"/>
    </row>
    <row r="186" ht="12.75">
      <c r="F186" s="172"/>
    </row>
    <row r="187" ht="12.75">
      <c r="F187" s="172"/>
    </row>
    <row r="188" ht="12.75">
      <c r="F188" s="172"/>
    </row>
    <row r="189" ht="12.75">
      <c r="F189" s="172"/>
    </row>
    <row r="190" ht="12.75">
      <c r="F190" s="172"/>
    </row>
    <row r="191" ht="12.75">
      <c r="F191" s="172"/>
    </row>
    <row r="192" ht="12.75">
      <c r="F192" s="172"/>
    </row>
    <row r="193" ht="12.75">
      <c r="F193" s="172"/>
    </row>
    <row r="194" ht="12.75">
      <c r="F194" s="172"/>
    </row>
    <row r="195" ht="12.75">
      <c r="F195" s="172"/>
    </row>
    <row r="196" ht="12.75">
      <c r="F196" s="172"/>
    </row>
    <row r="197" ht="12.75">
      <c r="F197" s="172"/>
    </row>
    <row r="198" ht="12.75">
      <c r="F198" s="172"/>
    </row>
    <row r="199" ht="12.75">
      <c r="F199" s="172"/>
    </row>
    <row r="200" ht="12.75">
      <c r="F200" s="172"/>
    </row>
    <row r="201" ht="12.75">
      <c r="F201" s="172"/>
    </row>
    <row r="202" ht="12.75">
      <c r="F202" s="172"/>
    </row>
    <row r="203" ht="12.75">
      <c r="F203" s="172"/>
    </row>
    <row r="204" ht="12.75">
      <c r="F204" s="172"/>
    </row>
    <row r="205" ht="12.75">
      <c r="F205" s="172"/>
    </row>
    <row r="206" ht="12.75">
      <c r="F206" s="172"/>
    </row>
    <row r="207" ht="12.75">
      <c r="F207" s="172"/>
    </row>
    <row r="208" ht="12.75">
      <c r="F208" s="172"/>
    </row>
    <row r="209" ht="12.75">
      <c r="F209" s="172"/>
    </row>
    <row r="210" ht="12.75">
      <c r="F210" s="172"/>
    </row>
    <row r="211" ht="12.75">
      <c r="F211" s="172"/>
    </row>
    <row r="212" ht="12.75">
      <c r="F212" s="172"/>
    </row>
    <row r="213" ht="12.75">
      <c r="F213" s="172"/>
    </row>
    <row r="214" ht="12.75">
      <c r="F214" s="172"/>
    </row>
    <row r="215" ht="12.75">
      <c r="F215" s="172"/>
    </row>
    <row r="216" ht="12.75">
      <c r="F216" s="172"/>
    </row>
    <row r="217" ht="12.75">
      <c r="F217" s="172"/>
    </row>
    <row r="218" ht="12.75">
      <c r="F218" s="172"/>
    </row>
    <row r="219" ht="12.75">
      <c r="F219" s="172"/>
    </row>
    <row r="220" ht="12.75">
      <c r="F220" s="172"/>
    </row>
    <row r="221" ht="12.75">
      <c r="F221" s="172"/>
    </row>
    <row r="222" ht="12.75">
      <c r="F222" s="172"/>
    </row>
    <row r="223" ht="12.75">
      <c r="F223" s="172"/>
    </row>
    <row r="224" ht="12.75">
      <c r="F224" s="172"/>
    </row>
    <row r="225" ht="12.75">
      <c r="F225" s="172"/>
    </row>
    <row r="226" ht="12.75">
      <c r="F226" s="172"/>
    </row>
    <row r="227" ht="12.75">
      <c r="F227" s="172"/>
    </row>
    <row r="228" ht="12.75">
      <c r="F228" s="172"/>
    </row>
    <row r="229" ht="12.75">
      <c r="F229" s="172"/>
    </row>
    <row r="230" ht="12.75">
      <c r="F230" s="172"/>
    </row>
    <row r="231" ht="12.75">
      <c r="F231" s="172"/>
    </row>
    <row r="232" ht="12.75">
      <c r="F232" s="172"/>
    </row>
    <row r="233" ht="12.75">
      <c r="F233" s="172"/>
    </row>
    <row r="234" ht="12.75">
      <c r="F234" s="172"/>
    </row>
    <row r="235" ht="12.75">
      <c r="F235" s="172"/>
    </row>
    <row r="236" ht="12.75">
      <c r="F236" s="172"/>
    </row>
    <row r="237" ht="12.75">
      <c r="F237" s="172"/>
    </row>
    <row r="238" ht="12.75">
      <c r="F238" s="172"/>
    </row>
    <row r="239" ht="12.75">
      <c r="F239" s="172"/>
    </row>
    <row r="240" ht="12.75">
      <c r="F240" s="172"/>
    </row>
    <row r="241" ht="12.75">
      <c r="F241" s="172"/>
    </row>
    <row r="242" ht="12.75">
      <c r="F242" s="172"/>
    </row>
    <row r="243" ht="12.75">
      <c r="F243" s="172"/>
    </row>
    <row r="244" ht="12.75">
      <c r="F244" s="172"/>
    </row>
    <row r="245" ht="12.75">
      <c r="F245" s="172"/>
    </row>
    <row r="246" ht="12.75">
      <c r="F246" s="172"/>
    </row>
    <row r="247" ht="12.75">
      <c r="F247" s="172"/>
    </row>
    <row r="248" ht="12.75">
      <c r="F248" s="172"/>
    </row>
    <row r="249" ht="12.75">
      <c r="F249" s="172"/>
    </row>
    <row r="250" ht="12.75">
      <c r="F250" s="172"/>
    </row>
    <row r="251" ht="12.75">
      <c r="F251" s="172"/>
    </row>
    <row r="252" ht="12.75">
      <c r="F252" s="172"/>
    </row>
    <row r="253" ht="12.75">
      <c r="F253" s="172"/>
    </row>
    <row r="254" ht="12.75">
      <c r="F254" s="172"/>
    </row>
    <row r="255" ht="12.75">
      <c r="F255" s="172"/>
    </row>
    <row r="256" ht="12.75">
      <c r="F256" s="172"/>
    </row>
    <row r="257" ht="12.75">
      <c r="F257" s="172"/>
    </row>
    <row r="258" ht="12.75">
      <c r="F258" s="172"/>
    </row>
    <row r="259" ht="12.75">
      <c r="F259" s="172"/>
    </row>
    <row r="260" ht="12.75">
      <c r="F260" s="172"/>
    </row>
    <row r="261" ht="12.75">
      <c r="F261" s="172"/>
    </row>
    <row r="262" ht="12.75">
      <c r="F262" s="172"/>
    </row>
    <row r="263" ht="12.75">
      <c r="F263" s="172"/>
    </row>
    <row r="264" ht="12.75">
      <c r="F264" s="172"/>
    </row>
    <row r="265" ht="12.75">
      <c r="F265" s="172"/>
    </row>
    <row r="266" ht="12.75">
      <c r="F266" s="172"/>
    </row>
    <row r="267" ht="12.75">
      <c r="F267" s="172"/>
    </row>
    <row r="268" ht="12.75">
      <c r="F268" s="172"/>
    </row>
    <row r="269" ht="12.75">
      <c r="F269" s="172"/>
    </row>
    <row r="270" ht="12.75">
      <c r="F270" s="172"/>
    </row>
    <row r="271" ht="12.75">
      <c r="F271" s="172"/>
    </row>
    <row r="272" ht="12.75">
      <c r="F272" s="172"/>
    </row>
    <row r="273" ht="12.75">
      <c r="F273" s="172"/>
    </row>
    <row r="274" ht="12.75">
      <c r="F274" s="172"/>
    </row>
    <row r="275" ht="12.75">
      <c r="F275" s="172"/>
    </row>
    <row r="276" ht="12.75">
      <c r="F276" s="172"/>
    </row>
    <row r="277" ht="12.75">
      <c r="F277" s="172"/>
    </row>
    <row r="278" ht="12.75">
      <c r="F278" s="172"/>
    </row>
    <row r="279" ht="12.75">
      <c r="F279" s="172"/>
    </row>
    <row r="280" ht="12.75">
      <c r="F280" s="172"/>
    </row>
    <row r="281" ht="12.75">
      <c r="F281" s="172"/>
    </row>
    <row r="282" ht="12.75">
      <c r="F282" s="172"/>
    </row>
    <row r="283" ht="12.75">
      <c r="F283" s="172"/>
    </row>
    <row r="284" ht="12.75">
      <c r="F284" s="172"/>
    </row>
    <row r="285" ht="12.75">
      <c r="F285" s="172"/>
    </row>
    <row r="286" ht="12.75">
      <c r="F286" s="172"/>
    </row>
    <row r="287" ht="12.75">
      <c r="F287" s="172"/>
    </row>
    <row r="288" ht="12.75">
      <c r="F288" s="172"/>
    </row>
    <row r="289" ht="12.75">
      <c r="F289" s="172"/>
    </row>
    <row r="290" ht="12.75">
      <c r="F290" s="172"/>
    </row>
    <row r="291" ht="12.75">
      <c r="F291" s="172"/>
    </row>
    <row r="292" ht="12.75">
      <c r="F292" s="172"/>
    </row>
    <row r="293" ht="12.75">
      <c r="F293" s="172"/>
    </row>
    <row r="294" ht="12.75">
      <c r="F294" s="172"/>
    </row>
    <row r="295" ht="12.75">
      <c r="F295" s="172"/>
    </row>
    <row r="296" ht="12.75">
      <c r="F296" s="172"/>
    </row>
    <row r="297" ht="12.75">
      <c r="F297" s="172"/>
    </row>
    <row r="298" ht="12.75">
      <c r="F298" s="172"/>
    </row>
    <row r="299" ht="12.75">
      <c r="F299" s="172"/>
    </row>
    <row r="300" ht="12.75">
      <c r="F300" s="172"/>
    </row>
    <row r="301" ht="12.75">
      <c r="F301" s="172"/>
    </row>
    <row r="302" ht="12.75">
      <c r="F302" s="172"/>
    </row>
    <row r="303" ht="12.75">
      <c r="F303" s="172"/>
    </row>
    <row r="304" ht="12.75">
      <c r="F304" s="172"/>
    </row>
    <row r="305" ht="12.75">
      <c r="F305" s="172"/>
    </row>
    <row r="306" ht="12.75">
      <c r="F306" s="172"/>
    </row>
    <row r="307" ht="12.75">
      <c r="F307" s="172"/>
    </row>
    <row r="308" ht="12.75">
      <c r="F308" s="172"/>
    </row>
    <row r="309" ht="12.75">
      <c r="F309" s="172"/>
    </row>
    <row r="310" ht="12.75">
      <c r="F310" s="172"/>
    </row>
    <row r="311" ht="12.75">
      <c r="F311" s="172"/>
    </row>
    <row r="312" ht="12.75">
      <c r="F312" s="172"/>
    </row>
    <row r="313" ht="12.75">
      <c r="F313" s="172"/>
    </row>
    <row r="314" ht="12.75">
      <c r="F314" s="172"/>
    </row>
    <row r="315" ht="12.75">
      <c r="F315" s="172"/>
    </row>
    <row r="316" ht="12.75">
      <c r="F316" s="172"/>
    </row>
    <row r="317" ht="12.75">
      <c r="F317" s="172"/>
    </row>
    <row r="318" ht="12.75">
      <c r="F318" s="172"/>
    </row>
    <row r="319" ht="12.75">
      <c r="F319" s="172"/>
    </row>
    <row r="320" ht="12.75">
      <c r="F320" s="172"/>
    </row>
    <row r="321" ht="12.75">
      <c r="F321" s="172"/>
    </row>
    <row r="322" ht="12.75">
      <c r="F322" s="172"/>
    </row>
    <row r="323" ht="12.75">
      <c r="F323" s="172"/>
    </row>
    <row r="324" ht="12.75">
      <c r="F324" s="172"/>
    </row>
    <row r="325" ht="12.75">
      <c r="F325" s="172"/>
    </row>
    <row r="326" ht="12.75">
      <c r="F326" s="172"/>
    </row>
    <row r="327" ht="12.75">
      <c r="F327" s="172"/>
    </row>
    <row r="328" ht="12.75">
      <c r="F328" s="172"/>
    </row>
    <row r="329" ht="12.75">
      <c r="F329" s="172"/>
    </row>
    <row r="330" ht="12.75">
      <c r="F330" s="172"/>
    </row>
    <row r="331" ht="12.75">
      <c r="F331" s="172"/>
    </row>
    <row r="332" ht="12.75">
      <c r="F332" s="172"/>
    </row>
    <row r="333" ht="12.75">
      <c r="F333" s="172"/>
    </row>
    <row r="334" ht="12.75">
      <c r="F334" s="172"/>
    </row>
    <row r="335" ht="12.75">
      <c r="F335" s="172"/>
    </row>
    <row r="336" ht="12.75">
      <c r="F336" s="172"/>
    </row>
    <row r="337" ht="12.75">
      <c r="F337" s="172"/>
    </row>
    <row r="338" ht="12.75">
      <c r="F338" s="172"/>
    </row>
    <row r="339" ht="12.75">
      <c r="F339" s="172"/>
    </row>
    <row r="340" ht="12.75">
      <c r="F340" s="172"/>
    </row>
    <row r="341" ht="12.75">
      <c r="F341" s="172"/>
    </row>
    <row r="342" ht="12.75">
      <c r="F342" s="172"/>
    </row>
    <row r="343" ht="12.75">
      <c r="F343" s="172"/>
    </row>
    <row r="344" ht="12.75">
      <c r="F344" s="172"/>
    </row>
    <row r="345" ht="12.75">
      <c r="F345" s="172"/>
    </row>
    <row r="346" ht="12.75">
      <c r="F346" s="172"/>
    </row>
    <row r="347" ht="12.75">
      <c r="F347" s="172"/>
    </row>
    <row r="348" ht="12.75">
      <c r="F348" s="172"/>
    </row>
    <row r="349" ht="12.75">
      <c r="F349" s="172"/>
    </row>
    <row r="350" ht="12.75">
      <c r="F350" s="172"/>
    </row>
    <row r="351" ht="12.75">
      <c r="F351" s="172"/>
    </row>
    <row r="352" ht="12.75">
      <c r="F352" s="172"/>
    </row>
    <row r="353" ht="12.75">
      <c r="F353" s="172"/>
    </row>
    <row r="354" ht="12.75">
      <c r="F354" s="172"/>
    </row>
    <row r="355" ht="12.75">
      <c r="F355" s="172"/>
    </row>
    <row r="356" ht="12.75">
      <c r="F356" s="172"/>
    </row>
    <row r="357" ht="12.75">
      <c r="F357" s="172"/>
    </row>
    <row r="358" ht="12.75">
      <c r="F358" s="172"/>
    </row>
    <row r="359" ht="12.75">
      <c r="F359" s="172"/>
    </row>
    <row r="360" ht="12.75">
      <c r="F360" s="172"/>
    </row>
    <row r="361" ht="12.75">
      <c r="F361" s="172"/>
    </row>
    <row r="362" ht="12.75">
      <c r="F362" s="172"/>
    </row>
    <row r="363" ht="12.75">
      <c r="F363" s="172"/>
    </row>
    <row r="364" ht="12.75">
      <c r="F364" s="172"/>
    </row>
    <row r="365" ht="12.75">
      <c r="F365" s="172"/>
    </row>
    <row r="366" ht="12.75">
      <c r="F366" s="172"/>
    </row>
    <row r="367" ht="12.75">
      <c r="F367" s="172"/>
    </row>
    <row r="368" ht="12.75">
      <c r="F368" s="172"/>
    </row>
    <row r="369" ht="12.75">
      <c r="F369" s="172"/>
    </row>
    <row r="370" ht="12.75">
      <c r="F370" s="172"/>
    </row>
    <row r="371" ht="12.75">
      <c r="F371" s="172"/>
    </row>
    <row r="372" ht="12.75">
      <c r="F372" s="172"/>
    </row>
    <row r="373" ht="12.75">
      <c r="F373" s="172"/>
    </row>
    <row r="374" ht="12.75">
      <c r="F374" s="172"/>
    </row>
    <row r="375" ht="12.75">
      <c r="F375" s="172"/>
    </row>
    <row r="376" ht="12.75">
      <c r="F376" s="172"/>
    </row>
    <row r="377" ht="12.75">
      <c r="F377" s="172"/>
    </row>
    <row r="378" ht="12.75">
      <c r="F378" s="172"/>
    </row>
    <row r="379" ht="12.75">
      <c r="F379" s="172"/>
    </row>
    <row r="380" ht="12.75">
      <c r="F380" s="172"/>
    </row>
    <row r="381" ht="12.75">
      <c r="F381" s="172"/>
    </row>
    <row r="382" ht="12.75">
      <c r="F382" s="172"/>
    </row>
    <row r="383" ht="12.75">
      <c r="F383" s="172"/>
    </row>
    <row r="384" ht="12.75">
      <c r="F384" s="172"/>
    </row>
    <row r="385" ht="12.75">
      <c r="F385" s="172"/>
    </row>
    <row r="386" ht="12.75">
      <c r="F386" s="172"/>
    </row>
    <row r="387" ht="12.75">
      <c r="F387" s="172"/>
    </row>
    <row r="388" ht="12.75">
      <c r="F388" s="172"/>
    </row>
    <row r="389" ht="12.75">
      <c r="F389" s="172"/>
    </row>
    <row r="390" ht="12.75">
      <c r="F390" s="172"/>
    </row>
    <row r="391" ht="12.75">
      <c r="F391" s="172"/>
    </row>
    <row r="392" ht="12.75">
      <c r="F392" s="172"/>
    </row>
    <row r="393" ht="12.75">
      <c r="F393" s="172"/>
    </row>
    <row r="394" ht="12.75">
      <c r="F394" s="172"/>
    </row>
    <row r="395" ht="12.75">
      <c r="F395" s="172"/>
    </row>
    <row r="396" ht="12.75">
      <c r="F396" s="172"/>
    </row>
    <row r="397" ht="12.75">
      <c r="F397" s="172"/>
    </row>
    <row r="398" ht="12.75">
      <c r="F398" s="172"/>
    </row>
    <row r="399" ht="12.75">
      <c r="F399" s="172"/>
    </row>
    <row r="400" ht="12.75">
      <c r="F400" s="172"/>
    </row>
    <row r="401" ht="12.75">
      <c r="F401" s="172"/>
    </row>
    <row r="402" ht="12.75">
      <c r="F402" s="172"/>
    </row>
    <row r="403" ht="12.75">
      <c r="F403" s="172"/>
    </row>
    <row r="404" ht="12.75">
      <c r="F404" s="172"/>
    </row>
    <row r="405" ht="12.75">
      <c r="F405" s="172"/>
    </row>
    <row r="406" ht="12.75">
      <c r="F406" s="172"/>
    </row>
    <row r="407" ht="12.75">
      <c r="F407" s="172"/>
    </row>
    <row r="408" ht="12.75">
      <c r="F408" s="172"/>
    </row>
    <row r="409" ht="12.75">
      <c r="F409" s="172"/>
    </row>
    <row r="410" ht="12.75">
      <c r="F410" s="172"/>
    </row>
    <row r="411" ht="12.75">
      <c r="F411" s="172"/>
    </row>
    <row r="412" ht="12.75">
      <c r="F412" s="172"/>
    </row>
    <row r="413" ht="12.75">
      <c r="F413" s="172"/>
    </row>
    <row r="414" ht="12.75">
      <c r="F414" s="172"/>
    </row>
    <row r="415" ht="12.75">
      <c r="F415" s="172"/>
    </row>
    <row r="416" ht="12.75">
      <c r="F416" s="172"/>
    </row>
    <row r="417" ht="12.75">
      <c r="F417" s="172"/>
    </row>
    <row r="418" ht="12.75">
      <c r="F418" s="172"/>
    </row>
    <row r="419" ht="12.75">
      <c r="F419" s="172"/>
    </row>
    <row r="420" ht="12.75">
      <c r="F420" s="172"/>
    </row>
    <row r="421" ht="12.75">
      <c r="F421" s="172"/>
    </row>
    <row r="422" ht="12.75">
      <c r="F422" s="172"/>
    </row>
    <row r="423" ht="12.75">
      <c r="F423" s="172"/>
    </row>
    <row r="424" ht="12.75">
      <c r="F424" s="172"/>
    </row>
    <row r="425" ht="12.75">
      <c r="F425" s="172"/>
    </row>
    <row r="426" ht="12.75">
      <c r="F426" s="172"/>
    </row>
    <row r="427" ht="12.75">
      <c r="F427" s="172"/>
    </row>
    <row r="428" ht="12.75">
      <c r="F428" s="172"/>
    </row>
    <row r="429" ht="12.75">
      <c r="F429" s="172"/>
    </row>
    <row r="430" ht="12.75">
      <c r="F430" s="172"/>
    </row>
    <row r="431" ht="12.75">
      <c r="F431" s="172"/>
    </row>
    <row r="432" ht="12.75">
      <c r="F432" s="172"/>
    </row>
    <row r="433" ht="12.75">
      <c r="F433" s="172"/>
    </row>
    <row r="434" ht="12.75">
      <c r="F434" s="172"/>
    </row>
    <row r="435" ht="12.75">
      <c r="F435" s="172"/>
    </row>
    <row r="436" ht="12.75">
      <c r="F436" s="172"/>
    </row>
    <row r="437" ht="12.75">
      <c r="F437" s="172"/>
    </row>
    <row r="438" ht="12.75">
      <c r="F438" s="172"/>
    </row>
    <row r="439" ht="12.75">
      <c r="F439" s="172"/>
    </row>
    <row r="440" ht="12.75">
      <c r="F440" s="172"/>
    </row>
    <row r="441" ht="12.75">
      <c r="F441" s="172"/>
    </row>
    <row r="442" ht="12.75">
      <c r="F442" s="172"/>
    </row>
    <row r="443" ht="12.75">
      <c r="F443" s="172"/>
    </row>
    <row r="444" ht="12.75">
      <c r="F444" s="172"/>
    </row>
    <row r="445" ht="12.75">
      <c r="F445" s="172"/>
    </row>
    <row r="446" ht="12.75">
      <c r="F446" s="172"/>
    </row>
    <row r="447" ht="12.75">
      <c r="F447" s="172"/>
    </row>
    <row r="448" ht="12.75">
      <c r="F448" s="172"/>
    </row>
    <row r="449" ht="12.75">
      <c r="F449" s="172"/>
    </row>
    <row r="450" ht="12.75">
      <c r="F450" s="172"/>
    </row>
    <row r="451" ht="12.75">
      <c r="F451" s="172"/>
    </row>
    <row r="452" ht="12.75">
      <c r="F452" s="172"/>
    </row>
    <row r="453" ht="12.75">
      <c r="F453" s="172"/>
    </row>
    <row r="454" ht="12.75">
      <c r="F454" s="172"/>
    </row>
    <row r="455" ht="12.75">
      <c r="F455" s="172"/>
    </row>
    <row r="456" ht="12.75">
      <c r="F456" s="172"/>
    </row>
    <row r="457" ht="12.75">
      <c r="F457" s="172"/>
    </row>
    <row r="458" ht="12.75">
      <c r="F458" s="172"/>
    </row>
    <row r="459" ht="12.75">
      <c r="F459" s="172"/>
    </row>
    <row r="460" ht="12.75">
      <c r="F460" s="172"/>
    </row>
    <row r="461" ht="12.75">
      <c r="F461" s="172"/>
    </row>
    <row r="462" ht="12.75">
      <c r="F462" s="172"/>
    </row>
    <row r="463" ht="12.75">
      <c r="F463" s="172"/>
    </row>
    <row r="464" ht="12.75">
      <c r="F464" s="172"/>
    </row>
    <row r="465" ht="12.75">
      <c r="F465" s="172"/>
    </row>
    <row r="466" ht="12.75">
      <c r="F466" s="172"/>
    </row>
    <row r="467" ht="12.75">
      <c r="F467" s="172"/>
    </row>
    <row r="468" ht="12.75">
      <c r="F468" s="172"/>
    </row>
    <row r="469" ht="12.75">
      <c r="F469" s="172"/>
    </row>
    <row r="470" ht="12.75">
      <c r="F470" s="172"/>
    </row>
    <row r="471" ht="12.75">
      <c r="F471" s="172"/>
    </row>
    <row r="472" ht="12.75">
      <c r="F472" s="172"/>
    </row>
    <row r="473" ht="12.75">
      <c r="F473" s="172"/>
    </row>
    <row r="474" ht="12.75">
      <c r="F474" s="172"/>
    </row>
    <row r="475" ht="12.75">
      <c r="F475" s="172"/>
    </row>
    <row r="476" ht="12.75">
      <c r="F476" s="172"/>
    </row>
    <row r="477" ht="12.75">
      <c r="F477" s="172"/>
    </row>
    <row r="478" ht="12.75">
      <c r="F478" s="172"/>
    </row>
    <row r="479" ht="12.75">
      <c r="F479" s="172"/>
    </row>
    <row r="480" ht="12.75">
      <c r="F480" s="172"/>
    </row>
    <row r="481" ht="12.75">
      <c r="F481" s="172"/>
    </row>
    <row r="482" ht="12.75">
      <c r="F482" s="172"/>
    </row>
    <row r="483" ht="12.75">
      <c r="F483" s="172"/>
    </row>
    <row r="484" ht="12.75">
      <c r="F484" s="172"/>
    </row>
    <row r="485" ht="12.75">
      <c r="F485" s="172"/>
    </row>
    <row r="486" ht="12.75">
      <c r="F486" s="172"/>
    </row>
    <row r="487" ht="12.75">
      <c r="F487" s="172"/>
    </row>
    <row r="488" ht="12.75">
      <c r="F488" s="172"/>
    </row>
    <row r="489" ht="12.75">
      <c r="F489" s="172"/>
    </row>
    <row r="490" ht="12.75">
      <c r="F490" s="172"/>
    </row>
    <row r="491" ht="12.75">
      <c r="F491" s="172"/>
    </row>
    <row r="492" ht="12.75">
      <c r="F492" s="172"/>
    </row>
    <row r="493" ht="12.75">
      <c r="F493" s="172"/>
    </row>
    <row r="494" ht="12.75">
      <c r="F494" s="172"/>
    </row>
    <row r="495" ht="12.75">
      <c r="F495" s="172"/>
    </row>
    <row r="496" ht="12.75">
      <c r="F496" s="172"/>
    </row>
    <row r="497" ht="12.75">
      <c r="F497" s="172"/>
    </row>
    <row r="498" ht="12.75">
      <c r="F498" s="172"/>
    </row>
    <row r="499" ht="12.75">
      <c r="F499" s="172"/>
    </row>
    <row r="500" ht="12.75">
      <c r="F500" s="172"/>
    </row>
    <row r="501" ht="12.75">
      <c r="F501" s="172"/>
    </row>
    <row r="502" ht="12.75">
      <c r="F502" s="172"/>
    </row>
    <row r="503" ht="12.75">
      <c r="F503" s="172"/>
    </row>
    <row r="504" ht="12.75">
      <c r="F504" s="172"/>
    </row>
    <row r="505" ht="12.75">
      <c r="F505" s="172"/>
    </row>
    <row r="506" ht="12.75">
      <c r="F506" s="172"/>
    </row>
    <row r="507" ht="12.75">
      <c r="F507" s="172"/>
    </row>
    <row r="508" ht="12.75">
      <c r="F508" s="172"/>
    </row>
    <row r="509" ht="12.75">
      <c r="F509" s="172"/>
    </row>
    <row r="510" ht="12.75">
      <c r="F510" s="172"/>
    </row>
    <row r="511" ht="12.75">
      <c r="F511" s="172"/>
    </row>
    <row r="512" ht="12.75">
      <c r="F512" s="172"/>
    </row>
    <row r="513" ht="12.75">
      <c r="F513" s="172"/>
    </row>
    <row r="514" ht="12.75">
      <c r="F514" s="172"/>
    </row>
    <row r="515" ht="12.75">
      <c r="F515" s="172"/>
    </row>
    <row r="516" ht="12.75">
      <c r="F516" s="172"/>
    </row>
    <row r="517" ht="12.75">
      <c r="F517" s="172"/>
    </row>
    <row r="518" ht="12.75">
      <c r="F518" s="172"/>
    </row>
    <row r="519" ht="12.75">
      <c r="F519" s="172"/>
    </row>
    <row r="520" ht="12.75">
      <c r="F520" s="172"/>
    </row>
    <row r="521" ht="12.75">
      <c r="F521" s="172"/>
    </row>
    <row r="522" ht="12.75">
      <c r="F522" s="172"/>
    </row>
    <row r="523" ht="12.75">
      <c r="F523" s="172"/>
    </row>
    <row r="524" ht="12.75">
      <c r="F524" s="172"/>
    </row>
    <row r="525" ht="12.75">
      <c r="F525" s="172"/>
    </row>
    <row r="526" ht="12.75">
      <c r="F526" s="172"/>
    </row>
    <row r="527" ht="12.75">
      <c r="F527" s="172"/>
    </row>
    <row r="528" ht="12.75">
      <c r="F528" s="172"/>
    </row>
    <row r="529" ht="12.75">
      <c r="F529" s="172"/>
    </row>
    <row r="530" ht="12.75">
      <c r="F530" s="172"/>
    </row>
    <row r="531" ht="12.75">
      <c r="F531" s="172"/>
    </row>
    <row r="532" ht="12.75">
      <c r="F532" s="172"/>
    </row>
    <row r="533" ht="12.75">
      <c r="F533" s="172"/>
    </row>
    <row r="534" ht="12.75">
      <c r="F534" s="172"/>
    </row>
    <row r="535" ht="12.75">
      <c r="F535" s="172"/>
    </row>
    <row r="536" ht="12.75">
      <c r="F536" s="172"/>
    </row>
    <row r="537" ht="12.75">
      <c r="F537" s="172"/>
    </row>
    <row r="538" ht="12.75">
      <c r="F538" s="172"/>
    </row>
    <row r="539" ht="12.75">
      <c r="F539" s="172"/>
    </row>
    <row r="540" ht="12.75">
      <c r="F540" s="172"/>
    </row>
    <row r="541" ht="12.75">
      <c r="F541" s="172"/>
    </row>
    <row r="542" ht="12.75">
      <c r="F542" s="172"/>
    </row>
    <row r="543" ht="12.75">
      <c r="F543" s="172"/>
    </row>
    <row r="544" ht="12.75">
      <c r="F544" s="172"/>
    </row>
    <row r="545" ht="12.75">
      <c r="F545" s="172"/>
    </row>
    <row r="546" ht="12.75">
      <c r="F546" s="172"/>
    </row>
    <row r="547" ht="12.75">
      <c r="F547" s="172"/>
    </row>
    <row r="548" ht="12.75">
      <c r="F548" s="172"/>
    </row>
    <row r="549" ht="12.75">
      <c r="F549" s="172"/>
    </row>
    <row r="550" ht="12.75">
      <c r="F550" s="172"/>
    </row>
    <row r="551" ht="12.75">
      <c r="F551" s="172"/>
    </row>
    <row r="552" ht="12.75">
      <c r="F552" s="172"/>
    </row>
    <row r="553" ht="12.75">
      <c r="F553" s="172"/>
    </row>
    <row r="554" ht="12.75">
      <c r="F554" s="172"/>
    </row>
    <row r="555" ht="12.75">
      <c r="F555" s="172"/>
    </row>
    <row r="556" ht="12.75">
      <c r="F556" s="172"/>
    </row>
    <row r="557" ht="12.75">
      <c r="F557" s="172"/>
    </row>
    <row r="558" ht="12.75">
      <c r="F558" s="172"/>
    </row>
    <row r="559" ht="12.75">
      <c r="F559" s="172"/>
    </row>
    <row r="560" ht="12.75">
      <c r="F560" s="172"/>
    </row>
    <row r="561" ht="12.75">
      <c r="F561" s="172"/>
    </row>
    <row r="562" ht="12.75">
      <c r="F562" s="172"/>
    </row>
    <row r="563" ht="12.75">
      <c r="F563" s="172"/>
    </row>
    <row r="564" ht="12.75">
      <c r="F564" s="172"/>
    </row>
    <row r="565" ht="12.75">
      <c r="F565" s="172"/>
    </row>
    <row r="566" ht="12.75">
      <c r="F566" s="172"/>
    </row>
    <row r="567" ht="12.75">
      <c r="F567" s="172"/>
    </row>
    <row r="568" ht="12.75">
      <c r="F568" s="172"/>
    </row>
    <row r="569" ht="12.75">
      <c r="F569" s="172"/>
    </row>
    <row r="570" ht="12.75">
      <c r="F570" s="172"/>
    </row>
    <row r="571" ht="12.75">
      <c r="F571" s="172"/>
    </row>
    <row r="572" ht="12.75">
      <c r="F572" s="172"/>
    </row>
    <row r="573" ht="12.75">
      <c r="F573" s="172"/>
    </row>
    <row r="574" ht="12.75">
      <c r="F574" s="172"/>
    </row>
    <row r="575" ht="12.75">
      <c r="F575" s="172"/>
    </row>
    <row r="576" ht="12.75">
      <c r="F576" s="172"/>
    </row>
    <row r="577" ht="12.75">
      <c r="F577" s="172"/>
    </row>
    <row r="578" ht="12.75">
      <c r="F578" s="172"/>
    </row>
    <row r="579" ht="12.75">
      <c r="F579" s="172"/>
    </row>
    <row r="580" ht="12.75">
      <c r="F580" s="172"/>
    </row>
    <row r="581" ht="12.75">
      <c r="F581" s="172"/>
    </row>
    <row r="582" ht="12.75">
      <c r="F582" s="172"/>
    </row>
    <row r="583" ht="12.75">
      <c r="F583" s="172"/>
    </row>
    <row r="584" ht="12.75">
      <c r="F584" s="172"/>
    </row>
    <row r="585" ht="12.75">
      <c r="F585" s="172"/>
    </row>
    <row r="586" ht="12.75">
      <c r="F586" s="172"/>
    </row>
    <row r="587" ht="12.75">
      <c r="F587" s="172"/>
    </row>
    <row r="588" ht="12.75">
      <c r="F588" s="172"/>
    </row>
    <row r="589" ht="12.75">
      <c r="F589" s="172"/>
    </row>
    <row r="590" ht="12.75">
      <c r="F590" s="172"/>
    </row>
    <row r="591" ht="12.75">
      <c r="F591" s="172"/>
    </row>
    <row r="592" ht="12.75">
      <c r="F592" s="172"/>
    </row>
    <row r="593" ht="12.75">
      <c r="F593" s="172"/>
    </row>
    <row r="594" ht="12.75">
      <c r="F594" s="172"/>
    </row>
    <row r="595" ht="12.75">
      <c r="F595" s="172"/>
    </row>
    <row r="596" ht="12.75">
      <c r="F596" s="172"/>
    </row>
    <row r="597" ht="12.75">
      <c r="F597" s="172"/>
    </row>
    <row r="598" ht="12.75">
      <c r="F598" s="172"/>
    </row>
    <row r="599" ht="12.75">
      <c r="F599" s="172"/>
    </row>
    <row r="600" ht="12.75">
      <c r="F600" s="172"/>
    </row>
    <row r="601" ht="12.75">
      <c r="F601" s="172"/>
    </row>
    <row r="602" ht="12.75">
      <c r="F602" s="172"/>
    </row>
    <row r="603" ht="12.75">
      <c r="F603" s="172"/>
    </row>
    <row r="604" ht="12.75">
      <c r="F604" s="172"/>
    </row>
    <row r="605" ht="12.75">
      <c r="F605" s="172"/>
    </row>
    <row r="606" ht="12.75">
      <c r="F606" s="172"/>
    </row>
    <row r="607" ht="12.75">
      <c r="F607" s="172"/>
    </row>
    <row r="608" ht="12.75">
      <c r="F608" s="172"/>
    </row>
    <row r="609" ht="12.75">
      <c r="F609" s="172"/>
    </row>
    <row r="610" ht="12.75">
      <c r="F610" s="172"/>
    </row>
    <row r="611" ht="12.75">
      <c r="F611" s="172"/>
    </row>
    <row r="612" ht="12.75">
      <c r="F612" s="172"/>
    </row>
    <row r="613" ht="12.75">
      <c r="F613" s="172"/>
    </row>
    <row r="614" ht="12.75">
      <c r="F614" s="172"/>
    </row>
    <row r="615" ht="12.75">
      <c r="F615" s="172"/>
    </row>
    <row r="616" ht="12.75">
      <c r="F616" s="172"/>
    </row>
    <row r="617" ht="12.75">
      <c r="F617" s="172"/>
    </row>
    <row r="618" ht="12.75">
      <c r="F618" s="172"/>
    </row>
    <row r="619" ht="12.75">
      <c r="F619" s="172"/>
    </row>
    <row r="620" ht="12.75">
      <c r="F620" s="172"/>
    </row>
    <row r="621" ht="12.75">
      <c r="F621" s="172"/>
    </row>
    <row r="622" ht="12.75">
      <c r="F622" s="172"/>
    </row>
    <row r="623" ht="12.75">
      <c r="F623" s="172"/>
    </row>
    <row r="624" ht="12.75">
      <c r="F624" s="172"/>
    </row>
    <row r="625" ht="12.75">
      <c r="F625" s="172"/>
    </row>
    <row r="626" ht="12.75">
      <c r="F626" s="172"/>
    </row>
    <row r="627" ht="12.75">
      <c r="F627" s="172"/>
    </row>
    <row r="628" ht="12.75">
      <c r="F628" s="172"/>
    </row>
    <row r="629" ht="12.75">
      <c r="F629" s="172"/>
    </row>
    <row r="630" ht="12.75">
      <c r="F630" s="172"/>
    </row>
    <row r="631" ht="12.75">
      <c r="F631" s="172"/>
    </row>
    <row r="632" ht="12.75">
      <c r="F632" s="172"/>
    </row>
    <row r="633" ht="12.75">
      <c r="F633" s="172"/>
    </row>
    <row r="634" ht="12.75">
      <c r="F634" s="172"/>
    </row>
    <row r="635" ht="12.75">
      <c r="F635" s="172"/>
    </row>
    <row r="636" ht="12.75">
      <c r="F636" s="172"/>
    </row>
    <row r="637" ht="12.75">
      <c r="F637" s="172"/>
    </row>
    <row r="638" ht="12.75">
      <c r="F638" s="172"/>
    </row>
    <row r="639" ht="12.75">
      <c r="F639" s="172"/>
    </row>
    <row r="640" ht="12.75">
      <c r="F640" s="172"/>
    </row>
    <row r="641" ht="12.75">
      <c r="F641" s="172"/>
    </row>
    <row r="642" ht="12.75">
      <c r="F642" s="172"/>
    </row>
    <row r="643" ht="12.75">
      <c r="F643" s="172"/>
    </row>
    <row r="644" ht="12.75">
      <c r="F644" s="172"/>
    </row>
    <row r="645" ht="12.75">
      <c r="F645" s="172"/>
    </row>
    <row r="646" ht="12.75">
      <c r="F646" s="172"/>
    </row>
    <row r="647" ht="12.75">
      <c r="F647" s="172"/>
    </row>
    <row r="648" ht="12.75">
      <c r="F648" s="172"/>
    </row>
    <row r="649" ht="12.75">
      <c r="F649" s="172"/>
    </row>
    <row r="650" ht="12.75">
      <c r="F650" s="172"/>
    </row>
    <row r="651" ht="12.75">
      <c r="F651" s="172"/>
    </row>
    <row r="652" ht="12.75">
      <c r="F652" s="172"/>
    </row>
    <row r="653" ht="12.75">
      <c r="F653" s="172"/>
    </row>
    <row r="654" ht="12.75">
      <c r="F654" s="172"/>
    </row>
    <row r="655" ht="12.75">
      <c r="F655" s="172"/>
    </row>
    <row r="656" ht="12.75">
      <c r="F656" s="172"/>
    </row>
    <row r="657" ht="12.75">
      <c r="F657" s="172"/>
    </row>
    <row r="658" ht="12.75">
      <c r="F658" s="172"/>
    </row>
    <row r="659" ht="12.75">
      <c r="F659" s="172"/>
    </row>
    <row r="660" ht="12.75">
      <c r="F660" s="172"/>
    </row>
    <row r="661" ht="12.75">
      <c r="F661" s="172"/>
    </row>
    <row r="662" ht="12.75">
      <c r="F662" s="172"/>
    </row>
    <row r="663" ht="12.75">
      <c r="F663" s="172"/>
    </row>
    <row r="664" ht="12.75">
      <c r="F664" s="172"/>
    </row>
    <row r="665" ht="12.75">
      <c r="F665" s="172"/>
    </row>
    <row r="666" ht="12.75">
      <c r="F666" s="172"/>
    </row>
    <row r="667" ht="12.75">
      <c r="F667" s="172"/>
    </row>
    <row r="668" ht="12.75">
      <c r="F668" s="172"/>
    </row>
    <row r="669" ht="12.75">
      <c r="F669" s="172"/>
    </row>
    <row r="670" ht="12.75">
      <c r="F670" s="172"/>
    </row>
    <row r="671" ht="12.75">
      <c r="F671" s="172"/>
    </row>
    <row r="672" ht="12.75">
      <c r="F672" s="172"/>
    </row>
    <row r="673" ht="12.75">
      <c r="F673" s="172"/>
    </row>
    <row r="674" ht="12.75">
      <c r="F674" s="172"/>
    </row>
    <row r="675" ht="12.75">
      <c r="F675" s="172"/>
    </row>
    <row r="676" ht="12.75">
      <c r="F676" s="172"/>
    </row>
    <row r="677" ht="12.75">
      <c r="F677" s="172"/>
    </row>
    <row r="678" ht="12.75">
      <c r="F678" s="172"/>
    </row>
    <row r="679" ht="12.75">
      <c r="F679" s="172"/>
    </row>
    <row r="680" ht="12.75">
      <c r="F680" s="172"/>
    </row>
    <row r="681" ht="12.75">
      <c r="F681" s="172"/>
    </row>
    <row r="682" ht="12.75">
      <c r="F682" s="172"/>
    </row>
    <row r="683" ht="12.75">
      <c r="F683" s="172"/>
    </row>
    <row r="684" ht="12.75">
      <c r="F684" s="172"/>
    </row>
    <row r="685" ht="12.75">
      <c r="F685" s="172"/>
    </row>
    <row r="686" ht="12.75">
      <c r="F686" s="172"/>
    </row>
    <row r="687" ht="12.75">
      <c r="F687" s="172"/>
    </row>
    <row r="688" ht="12.75">
      <c r="F688" s="172"/>
    </row>
    <row r="689" ht="12.75">
      <c r="F689" s="172"/>
    </row>
    <row r="690" ht="12.75">
      <c r="F690" s="172"/>
    </row>
    <row r="691" ht="12.75">
      <c r="F691" s="172"/>
    </row>
    <row r="692" ht="12.75">
      <c r="F692" s="172"/>
    </row>
    <row r="693" ht="12.75">
      <c r="F693" s="172"/>
    </row>
    <row r="694" ht="12.75">
      <c r="F694" s="172"/>
    </row>
    <row r="695" ht="12.75">
      <c r="F695" s="172"/>
    </row>
    <row r="696" ht="12.75">
      <c r="F696" s="172"/>
    </row>
    <row r="697" ht="12.75">
      <c r="F697" s="172"/>
    </row>
    <row r="698" ht="12.75">
      <c r="F698" s="172"/>
    </row>
    <row r="699" ht="12.75">
      <c r="F699" s="172"/>
    </row>
    <row r="700" ht="12.75">
      <c r="F700" s="172"/>
    </row>
    <row r="701" ht="12.75">
      <c r="F701" s="172"/>
    </row>
    <row r="702" ht="12.75">
      <c r="F702" s="172"/>
    </row>
    <row r="703" ht="12.75">
      <c r="F703" s="172"/>
    </row>
    <row r="704" ht="12.75">
      <c r="F704" s="172"/>
    </row>
    <row r="705" ht="12.75">
      <c r="F705" s="172"/>
    </row>
    <row r="706" ht="12.75">
      <c r="F706" s="172"/>
    </row>
    <row r="707" ht="12.75">
      <c r="F707" s="172"/>
    </row>
    <row r="708" ht="12.75">
      <c r="F708" s="172"/>
    </row>
    <row r="709" ht="12.75">
      <c r="F709" s="172"/>
    </row>
    <row r="710" ht="12.75">
      <c r="F710" s="172"/>
    </row>
    <row r="711" ht="12.75">
      <c r="F711" s="172"/>
    </row>
    <row r="712" ht="12.75">
      <c r="F712" s="172"/>
    </row>
    <row r="713" ht="12.75">
      <c r="F713" s="172"/>
    </row>
    <row r="714" ht="12.75">
      <c r="F714" s="172"/>
    </row>
    <row r="715" ht="12.75">
      <c r="F715" s="172"/>
    </row>
    <row r="716" ht="12.75">
      <c r="F716" s="172"/>
    </row>
    <row r="717" ht="12.75">
      <c r="F717" s="172"/>
    </row>
    <row r="718" ht="12.75">
      <c r="F718" s="172"/>
    </row>
    <row r="719" ht="12.75">
      <c r="F719" s="172"/>
    </row>
    <row r="720" ht="12.75">
      <c r="F720" s="172"/>
    </row>
    <row r="721" ht="12.75">
      <c r="F721" s="172"/>
    </row>
    <row r="722" ht="12.75">
      <c r="F722" s="172"/>
    </row>
    <row r="723" ht="12.75">
      <c r="F723" s="172"/>
    </row>
    <row r="724" ht="12.75">
      <c r="F724" s="172"/>
    </row>
    <row r="725" ht="12.75">
      <c r="F725" s="172"/>
    </row>
    <row r="726" ht="12.75">
      <c r="F726" s="172"/>
    </row>
    <row r="727" ht="12.75">
      <c r="F727" s="172"/>
    </row>
    <row r="728" ht="12.75">
      <c r="F728" s="172"/>
    </row>
    <row r="729" ht="12.75">
      <c r="F729" s="172"/>
    </row>
    <row r="730" ht="12.75">
      <c r="F730" s="172"/>
    </row>
    <row r="731" ht="12.75">
      <c r="F731" s="172"/>
    </row>
    <row r="732" ht="12.75">
      <c r="F732" s="172"/>
    </row>
    <row r="733" ht="12.75">
      <c r="F733" s="172"/>
    </row>
    <row r="734" ht="12.75">
      <c r="F734" s="172"/>
    </row>
    <row r="735" ht="12.75">
      <c r="F735" s="172"/>
    </row>
    <row r="736" ht="12.75">
      <c r="F736" s="172"/>
    </row>
    <row r="737" ht="12.75">
      <c r="F737" s="172"/>
    </row>
    <row r="738" ht="12.75">
      <c r="F738" s="172"/>
    </row>
    <row r="739" ht="12.75">
      <c r="F739" s="172"/>
    </row>
    <row r="740" ht="12.75">
      <c r="F740" s="172"/>
    </row>
    <row r="741" ht="12.75">
      <c r="F741" s="172"/>
    </row>
    <row r="742" ht="12.75">
      <c r="F742" s="172"/>
    </row>
    <row r="743" ht="12.75">
      <c r="F743" s="172"/>
    </row>
    <row r="744" ht="12.75">
      <c r="F744" s="172"/>
    </row>
    <row r="745" ht="12.75">
      <c r="F745" s="172"/>
    </row>
    <row r="746" ht="12.75">
      <c r="F746" s="172"/>
    </row>
    <row r="747" ht="12.75">
      <c r="F747" s="172"/>
    </row>
    <row r="748" ht="12.75">
      <c r="F748" s="172"/>
    </row>
    <row r="749" ht="12.75">
      <c r="F749" s="172"/>
    </row>
    <row r="750" ht="12.75">
      <c r="F750" s="172"/>
    </row>
    <row r="751" ht="12.75">
      <c r="F751" s="172"/>
    </row>
    <row r="752" ht="12.75">
      <c r="F752" s="172"/>
    </row>
    <row r="753" ht="12.75">
      <c r="F753" s="172"/>
    </row>
    <row r="754" ht="12.75">
      <c r="F754" s="172"/>
    </row>
    <row r="755" ht="12.75">
      <c r="F755" s="172"/>
    </row>
    <row r="756" ht="12.75">
      <c r="F756" s="172"/>
    </row>
    <row r="757" ht="12.75">
      <c r="F757" s="172"/>
    </row>
    <row r="758" ht="12.75">
      <c r="F758" s="172"/>
    </row>
    <row r="759" ht="12.75">
      <c r="F759" s="172"/>
    </row>
    <row r="760" ht="12.75">
      <c r="F760" s="172"/>
    </row>
    <row r="761" ht="12.75">
      <c r="F761" s="172"/>
    </row>
    <row r="762" ht="12.75">
      <c r="F762" s="172"/>
    </row>
    <row r="763" ht="12.75">
      <c r="F763" s="172"/>
    </row>
    <row r="764" ht="12.75">
      <c r="F764" s="172"/>
    </row>
    <row r="765" ht="12.75">
      <c r="F765" s="172"/>
    </row>
    <row r="766" ht="12.75">
      <c r="F766" s="172"/>
    </row>
    <row r="767" ht="12.75">
      <c r="F767" s="172"/>
    </row>
    <row r="768" ht="12.75">
      <c r="F768" s="172"/>
    </row>
    <row r="769" ht="12.75">
      <c r="F769" s="172"/>
    </row>
    <row r="770" ht="12.75">
      <c r="F770" s="172"/>
    </row>
    <row r="771" ht="12.75">
      <c r="F771" s="172"/>
    </row>
    <row r="772" ht="12.75">
      <c r="F772" s="172"/>
    </row>
    <row r="773" ht="12.75">
      <c r="F773" s="172"/>
    </row>
    <row r="774" ht="12.75">
      <c r="F774" s="172"/>
    </row>
    <row r="775" ht="12.75">
      <c r="F775" s="172"/>
    </row>
    <row r="776" ht="12.75">
      <c r="F776" s="172"/>
    </row>
    <row r="777" ht="12.75">
      <c r="F777" s="172"/>
    </row>
    <row r="778" ht="12.75">
      <c r="F778" s="172"/>
    </row>
    <row r="779" ht="12.75">
      <c r="F779" s="172"/>
    </row>
    <row r="780" ht="12.75">
      <c r="F780" s="172"/>
    </row>
    <row r="781" ht="12.75">
      <c r="F781" s="172"/>
    </row>
    <row r="782" ht="12.75">
      <c r="F782" s="172"/>
    </row>
    <row r="783" ht="12.75">
      <c r="F783" s="172"/>
    </row>
    <row r="784" ht="12.75">
      <c r="F784" s="172"/>
    </row>
    <row r="785" ht="12.75">
      <c r="F785" s="172"/>
    </row>
    <row r="786" ht="12.75">
      <c r="F786" s="172"/>
    </row>
    <row r="787" ht="12.75">
      <c r="F787" s="172"/>
    </row>
    <row r="788" ht="12.75">
      <c r="F788" s="172"/>
    </row>
    <row r="789" ht="12.75">
      <c r="F789" s="172"/>
    </row>
    <row r="790" ht="12.75">
      <c r="F790" s="172"/>
    </row>
    <row r="791" ht="12.75">
      <c r="F791" s="172"/>
    </row>
    <row r="792" ht="12.75">
      <c r="F792" s="172"/>
    </row>
    <row r="793" ht="12.75">
      <c r="F793" s="172"/>
    </row>
    <row r="794" ht="12.75">
      <c r="F794" s="172"/>
    </row>
    <row r="795" ht="12.75">
      <c r="F795" s="172"/>
    </row>
    <row r="796" ht="12.75">
      <c r="F796" s="172"/>
    </row>
    <row r="797" ht="12.75">
      <c r="F797" s="172"/>
    </row>
    <row r="798" ht="12.75">
      <c r="F798" s="172"/>
    </row>
    <row r="799" ht="12.75">
      <c r="F799" s="172"/>
    </row>
    <row r="800" ht="12.75">
      <c r="F800" s="172"/>
    </row>
    <row r="801" ht="12.75">
      <c r="F801" s="172"/>
    </row>
    <row r="802" ht="12.75">
      <c r="F802" s="172"/>
    </row>
    <row r="803" ht="12.75">
      <c r="F803" s="172"/>
    </row>
    <row r="804" ht="12.75">
      <c r="F804" s="172"/>
    </row>
    <row r="805" ht="12.75">
      <c r="F805" s="172"/>
    </row>
    <row r="806" ht="12.75">
      <c r="F806" s="172"/>
    </row>
    <row r="807" ht="12.75">
      <c r="F807" s="172"/>
    </row>
    <row r="808" ht="12.75">
      <c r="F808" s="172"/>
    </row>
    <row r="809" ht="12.75">
      <c r="F809" s="172"/>
    </row>
    <row r="810" ht="12.75">
      <c r="F810" s="172"/>
    </row>
    <row r="811" ht="12.75">
      <c r="F811" s="172"/>
    </row>
    <row r="812" ht="12.75">
      <c r="F812" s="172"/>
    </row>
    <row r="813" ht="12.75">
      <c r="F813" s="172"/>
    </row>
    <row r="814" ht="12.75">
      <c r="F814" s="172"/>
    </row>
    <row r="815" ht="12.75">
      <c r="F815" s="172"/>
    </row>
    <row r="816" ht="12.75">
      <c r="F816" s="172"/>
    </row>
    <row r="817" ht="12.75">
      <c r="F817" s="172"/>
    </row>
    <row r="818" ht="12.75">
      <c r="F818" s="172"/>
    </row>
    <row r="819" ht="12.75">
      <c r="F819" s="172"/>
    </row>
    <row r="820" ht="12.75">
      <c r="F820" s="172"/>
    </row>
    <row r="821" ht="12.75">
      <c r="F821" s="172"/>
    </row>
    <row r="822" ht="12.75">
      <c r="F822" s="172"/>
    </row>
    <row r="823" ht="12.75">
      <c r="F823" s="172"/>
    </row>
    <row r="824" ht="12.75">
      <c r="F824" s="172"/>
    </row>
    <row r="825" ht="12.75">
      <c r="F825" s="172"/>
    </row>
    <row r="826" ht="12.75">
      <c r="F826" s="172"/>
    </row>
    <row r="827" ht="12.75">
      <c r="F827" s="172"/>
    </row>
    <row r="828" ht="12.75">
      <c r="F828" s="172"/>
    </row>
    <row r="829" ht="12.75">
      <c r="F829" s="172"/>
    </row>
    <row r="830" ht="12.75">
      <c r="F830" s="172"/>
    </row>
    <row r="831" ht="12.75">
      <c r="F831" s="172"/>
    </row>
    <row r="832" ht="12.75">
      <c r="F832" s="172"/>
    </row>
    <row r="833" ht="12.75">
      <c r="F833" s="172"/>
    </row>
    <row r="834" ht="12.75">
      <c r="F834" s="172"/>
    </row>
    <row r="835" ht="12.75">
      <c r="F835" s="172"/>
    </row>
    <row r="836" ht="12.75">
      <c r="F836" s="172"/>
    </row>
    <row r="837" ht="12.75">
      <c r="F837" s="172"/>
    </row>
    <row r="838" ht="12.75">
      <c r="F838" s="172"/>
    </row>
    <row r="839" ht="12.75">
      <c r="F839" s="172"/>
    </row>
    <row r="840" ht="12.75">
      <c r="F840" s="172"/>
    </row>
    <row r="841" ht="12.75">
      <c r="F841" s="172"/>
    </row>
    <row r="842" ht="12.75">
      <c r="F842" s="172"/>
    </row>
    <row r="843" ht="12.75">
      <c r="F843" s="172"/>
    </row>
    <row r="844" ht="12.75">
      <c r="F844" s="172"/>
    </row>
    <row r="845" ht="12.75">
      <c r="F845" s="172"/>
    </row>
    <row r="846" ht="12.75">
      <c r="F846" s="172"/>
    </row>
    <row r="847" ht="12.75">
      <c r="F847" s="172"/>
    </row>
    <row r="848" ht="12.75">
      <c r="F848" s="172"/>
    </row>
    <row r="849" ht="12.75">
      <c r="F849" s="172"/>
    </row>
    <row r="850" ht="12.75">
      <c r="F850" s="172"/>
    </row>
    <row r="851" ht="12.75">
      <c r="F851" s="172"/>
    </row>
    <row r="852" ht="12.75">
      <c r="F852" s="172"/>
    </row>
    <row r="853" ht="12.75">
      <c r="F853" s="172"/>
    </row>
    <row r="854" ht="12.75">
      <c r="F854" s="172"/>
    </row>
    <row r="855" ht="12.75">
      <c r="F855" s="172"/>
    </row>
    <row r="856" ht="12.75">
      <c r="F856" s="172"/>
    </row>
    <row r="857" ht="12.75">
      <c r="F857" s="172"/>
    </row>
    <row r="858" ht="12.75">
      <c r="F858" s="172"/>
    </row>
    <row r="859" ht="12.75">
      <c r="F859" s="172"/>
    </row>
    <row r="860" ht="12.75">
      <c r="F860" s="172"/>
    </row>
    <row r="861" ht="12.75">
      <c r="F861" s="172"/>
    </row>
    <row r="862" ht="12.75">
      <c r="F862" s="172"/>
    </row>
    <row r="863" ht="12.75">
      <c r="F863" s="172"/>
    </row>
    <row r="864" ht="12.75">
      <c r="F864" s="172"/>
    </row>
    <row r="865" ht="12.75">
      <c r="F865" s="172"/>
    </row>
    <row r="866" ht="12.75">
      <c r="F866" s="172"/>
    </row>
    <row r="867" ht="12.75">
      <c r="F867" s="172"/>
    </row>
    <row r="868" ht="12.75">
      <c r="F868" s="172"/>
    </row>
    <row r="869" ht="12.75">
      <c r="F869" s="172"/>
    </row>
    <row r="870" ht="12.75">
      <c r="F870" s="172"/>
    </row>
    <row r="871" ht="12.75">
      <c r="F871" s="172"/>
    </row>
    <row r="872" ht="12.75">
      <c r="F872" s="172"/>
    </row>
    <row r="873" ht="12.75">
      <c r="F873" s="172"/>
    </row>
    <row r="874" ht="12.75">
      <c r="F874" s="172"/>
    </row>
    <row r="875" ht="12.75">
      <c r="F875" s="172"/>
    </row>
    <row r="876" ht="12.75">
      <c r="F876" s="172"/>
    </row>
    <row r="877" ht="12.75">
      <c r="F877" s="172"/>
    </row>
    <row r="878" ht="12.75">
      <c r="F878" s="172"/>
    </row>
    <row r="879" ht="12.75">
      <c r="F879" s="172"/>
    </row>
    <row r="880" ht="12.75">
      <c r="F880" s="172"/>
    </row>
    <row r="881" ht="12.75">
      <c r="F881" s="172"/>
    </row>
    <row r="882" ht="12.75">
      <c r="F882" s="172"/>
    </row>
    <row r="883" ht="12.75">
      <c r="F883" s="172"/>
    </row>
    <row r="884" ht="12.75">
      <c r="F884" s="172"/>
    </row>
    <row r="885" ht="12.75">
      <c r="F885" s="172"/>
    </row>
    <row r="886" ht="12.75">
      <c r="F886" s="172"/>
    </row>
    <row r="887" ht="12.75">
      <c r="F887" s="172"/>
    </row>
    <row r="888" ht="12.75">
      <c r="F888" s="172"/>
    </row>
    <row r="889" ht="12.75">
      <c r="F889" s="172"/>
    </row>
    <row r="890" ht="12.75">
      <c r="F890" s="172"/>
    </row>
    <row r="891" ht="12.75">
      <c r="F891" s="172"/>
    </row>
    <row r="892" ht="12.75">
      <c r="F892" s="172"/>
    </row>
    <row r="893" ht="12.75">
      <c r="F893" s="172"/>
    </row>
    <row r="894" ht="12.75">
      <c r="F894" s="172"/>
    </row>
    <row r="895" ht="12.75">
      <c r="F895" s="172"/>
    </row>
    <row r="896" ht="12.75">
      <c r="F896" s="172"/>
    </row>
    <row r="897" ht="12.75">
      <c r="F897" s="172"/>
    </row>
    <row r="898" ht="12.75">
      <c r="F898" s="172"/>
    </row>
    <row r="899" ht="12.75">
      <c r="F899" s="172"/>
    </row>
    <row r="900" ht="12.75">
      <c r="F900" s="172"/>
    </row>
    <row r="901" ht="12.75">
      <c r="F901" s="172"/>
    </row>
    <row r="902" ht="12.75">
      <c r="F902" s="172"/>
    </row>
    <row r="903" ht="12.75">
      <c r="F903" s="172"/>
    </row>
    <row r="904" ht="12.75">
      <c r="F904" s="172"/>
    </row>
    <row r="905" ht="12.75">
      <c r="F905" s="172"/>
    </row>
    <row r="906" ht="12.75">
      <c r="F906" s="172"/>
    </row>
    <row r="907" ht="12.75">
      <c r="F907" s="172"/>
    </row>
    <row r="908" ht="12.75">
      <c r="F908" s="172"/>
    </row>
    <row r="909" ht="12.75">
      <c r="F909" s="172"/>
    </row>
    <row r="910" ht="12.75">
      <c r="F910" s="172"/>
    </row>
    <row r="911" ht="12.75">
      <c r="F911" s="172"/>
    </row>
    <row r="912" ht="12.75">
      <c r="F912" s="172"/>
    </row>
    <row r="913" ht="12.75">
      <c r="F913" s="172"/>
    </row>
    <row r="914" ht="12.75">
      <c r="F914" s="172"/>
    </row>
    <row r="915" ht="12.75">
      <c r="F915" s="172"/>
    </row>
    <row r="916" ht="12.75">
      <c r="F916" s="172"/>
    </row>
    <row r="917" ht="12.75">
      <c r="F917" s="172"/>
    </row>
    <row r="918" ht="12.75">
      <c r="F918" s="172"/>
    </row>
    <row r="919" ht="12.75">
      <c r="F919" s="172"/>
    </row>
    <row r="920" ht="12.75">
      <c r="F920" s="172"/>
    </row>
    <row r="921" ht="12.75">
      <c r="F921" s="172"/>
    </row>
    <row r="922" ht="12.75">
      <c r="F922" s="172"/>
    </row>
    <row r="923" ht="12.75">
      <c r="F923" s="172"/>
    </row>
    <row r="924" ht="12.75">
      <c r="F924" s="172"/>
    </row>
    <row r="925" ht="12.75">
      <c r="F925" s="172"/>
    </row>
    <row r="926" ht="12.75">
      <c r="F926" s="172"/>
    </row>
    <row r="927" ht="12.75">
      <c r="F927" s="172"/>
    </row>
    <row r="928" ht="12.75">
      <c r="F928" s="172"/>
    </row>
    <row r="929" ht="12.75">
      <c r="F929" s="172"/>
    </row>
    <row r="930" ht="12.75">
      <c r="F930" s="172"/>
    </row>
    <row r="931" ht="12.75">
      <c r="F931" s="172"/>
    </row>
    <row r="932" ht="12.75">
      <c r="F932" s="172"/>
    </row>
    <row r="933" ht="12.75">
      <c r="F933" s="172"/>
    </row>
    <row r="934" ht="12.75">
      <c r="F934" s="172"/>
    </row>
    <row r="935" ht="12.75">
      <c r="F935" s="172"/>
    </row>
    <row r="936" ht="12.75">
      <c r="F936" s="172"/>
    </row>
    <row r="937" ht="12.75">
      <c r="F937" s="172"/>
    </row>
    <row r="938" ht="12.75">
      <c r="F938" s="172"/>
    </row>
    <row r="939" ht="12.75">
      <c r="F939" s="172"/>
    </row>
    <row r="940" ht="12.75">
      <c r="F940" s="172"/>
    </row>
    <row r="941" ht="12.75">
      <c r="F941" s="172"/>
    </row>
    <row r="942" ht="12.75">
      <c r="F942" s="172"/>
    </row>
    <row r="943" ht="12.75">
      <c r="F943" s="172"/>
    </row>
    <row r="944" ht="12.75">
      <c r="F944" s="172"/>
    </row>
    <row r="945" ht="12.75">
      <c r="F945" s="172"/>
    </row>
    <row r="946" ht="12.75">
      <c r="F946" s="172"/>
    </row>
    <row r="947" ht="12.75">
      <c r="F947" s="172"/>
    </row>
    <row r="948" ht="12.75">
      <c r="F948" s="172"/>
    </row>
    <row r="949" ht="12.75">
      <c r="F949" s="172"/>
    </row>
    <row r="950" ht="12.75">
      <c r="F950" s="172"/>
    </row>
    <row r="951" ht="12.75">
      <c r="F951" s="172"/>
    </row>
    <row r="952" ht="12.75">
      <c r="F952" s="172"/>
    </row>
    <row r="953" ht="12.75">
      <c r="F953" s="172"/>
    </row>
    <row r="954" ht="12.75">
      <c r="F954" s="172"/>
    </row>
    <row r="955" ht="12.75">
      <c r="F955" s="172"/>
    </row>
    <row r="956" ht="12.75">
      <c r="F956" s="172"/>
    </row>
    <row r="957" ht="12.75">
      <c r="F957" s="172"/>
    </row>
    <row r="958" ht="12.75">
      <c r="F958" s="172"/>
    </row>
    <row r="959" ht="12.75">
      <c r="F959" s="172"/>
    </row>
    <row r="960" ht="12.75">
      <c r="F960" s="172"/>
    </row>
    <row r="961" ht="12.75">
      <c r="F961" s="172"/>
    </row>
    <row r="962" ht="12.75">
      <c r="F962" s="172"/>
    </row>
    <row r="963" ht="12.75">
      <c r="F963" s="172"/>
    </row>
    <row r="964" ht="12.75">
      <c r="F964" s="172"/>
    </row>
    <row r="965" ht="12.75">
      <c r="F965" s="172"/>
    </row>
    <row r="966" ht="12.75">
      <c r="F966" s="172"/>
    </row>
    <row r="967" ht="12.75">
      <c r="F967" s="172"/>
    </row>
    <row r="968" ht="12.75">
      <c r="F968" s="172"/>
    </row>
    <row r="969" ht="12.75">
      <c r="F969" s="172"/>
    </row>
    <row r="970" ht="12.75">
      <c r="F970" s="172"/>
    </row>
    <row r="971" ht="12.75">
      <c r="F971" s="172"/>
    </row>
    <row r="972" ht="12.75">
      <c r="F972" s="172"/>
    </row>
    <row r="973" ht="12.75">
      <c r="F973" s="172"/>
    </row>
    <row r="974" ht="12.75">
      <c r="F974" s="172"/>
    </row>
    <row r="975" ht="12.75">
      <c r="F975" s="172"/>
    </row>
    <row r="976" ht="12.75">
      <c r="F976" s="172"/>
    </row>
    <row r="977" ht="12.75">
      <c r="F977" s="172"/>
    </row>
    <row r="978" ht="12.75">
      <c r="F978" s="172"/>
    </row>
    <row r="979" ht="12.75">
      <c r="F979" s="172"/>
    </row>
    <row r="980" ht="12.75">
      <c r="F980" s="172"/>
    </row>
    <row r="981" ht="12.75">
      <c r="F981" s="172"/>
    </row>
    <row r="982" ht="12.75">
      <c r="F982" s="172"/>
    </row>
    <row r="983" ht="12.75">
      <c r="F983" s="172"/>
    </row>
    <row r="984" ht="12.75">
      <c r="F984" s="172"/>
    </row>
    <row r="985" ht="12.75">
      <c r="F985" s="172"/>
    </row>
    <row r="986" ht="12.75">
      <c r="F986" s="172"/>
    </row>
    <row r="987" ht="12.75">
      <c r="F987" s="172"/>
    </row>
    <row r="988" ht="12.75">
      <c r="F988" s="172"/>
    </row>
    <row r="989" ht="12.75">
      <c r="F989" s="172"/>
    </row>
    <row r="990" ht="12.75">
      <c r="F990" s="172"/>
    </row>
    <row r="991" ht="12.75">
      <c r="F991" s="172"/>
    </row>
    <row r="992" ht="12.75">
      <c r="F992" s="172"/>
    </row>
    <row r="993" ht="12.75">
      <c r="F993" s="172"/>
    </row>
    <row r="994" ht="12.75">
      <c r="F994" s="172"/>
    </row>
    <row r="995" ht="12.75">
      <c r="F995" s="172"/>
    </row>
    <row r="996" ht="12.75">
      <c r="F996" s="172"/>
    </row>
    <row r="997" ht="12.75">
      <c r="F997" s="172"/>
    </row>
    <row r="998" ht="12.75">
      <c r="F998" s="172"/>
    </row>
    <row r="999" ht="12.75">
      <c r="F999" s="172"/>
    </row>
    <row r="1000" ht="12.75">
      <c r="F1000" s="172"/>
    </row>
    <row r="1001" ht="12.75">
      <c r="F1001" s="172"/>
    </row>
    <row r="1002" ht="12.75">
      <c r="F1002" s="172"/>
    </row>
    <row r="1003" ht="12.75">
      <c r="F1003" s="172"/>
    </row>
    <row r="1004" ht="12.75">
      <c r="F1004" s="172"/>
    </row>
    <row r="1005" ht="12.75">
      <c r="F1005" s="172"/>
    </row>
    <row r="1006" ht="12.75">
      <c r="F1006" s="172"/>
    </row>
    <row r="1007" ht="12.75">
      <c r="F1007" s="172"/>
    </row>
    <row r="1008" ht="12.75">
      <c r="F1008" s="172"/>
    </row>
    <row r="1009" ht="12.75">
      <c r="F1009" s="172"/>
    </row>
    <row r="1010" ht="12.75">
      <c r="F1010" s="172"/>
    </row>
    <row r="1011" ht="12.75">
      <c r="F1011" s="172"/>
    </row>
    <row r="1012" ht="12.75">
      <c r="F1012" s="172"/>
    </row>
    <row r="1013" ht="12.75">
      <c r="F1013" s="172"/>
    </row>
    <row r="1014" ht="12.75">
      <c r="F1014" s="172"/>
    </row>
    <row r="1015" ht="12.75">
      <c r="F1015" s="172"/>
    </row>
    <row r="1016" ht="12.75">
      <c r="F1016" s="172"/>
    </row>
    <row r="1017" ht="12.75">
      <c r="F1017" s="172"/>
    </row>
    <row r="1018" ht="12.75">
      <c r="F1018" s="172"/>
    </row>
    <row r="1019" ht="12.75">
      <c r="F1019" s="172"/>
    </row>
    <row r="1020" ht="12.75">
      <c r="F1020" s="172"/>
    </row>
    <row r="1021" ht="12.75">
      <c r="F1021" s="172"/>
    </row>
    <row r="1022" ht="12.75">
      <c r="F1022" s="172"/>
    </row>
    <row r="1023" ht="12.75">
      <c r="F1023" s="172"/>
    </row>
    <row r="1024" ht="12.75">
      <c r="F1024" s="172"/>
    </row>
    <row r="1025" ht="12.75">
      <c r="F1025" s="172"/>
    </row>
    <row r="1026" ht="12.75">
      <c r="F1026" s="172"/>
    </row>
    <row r="1027" ht="12.75">
      <c r="F1027" s="172"/>
    </row>
    <row r="1028" ht="12.75">
      <c r="F1028" s="172"/>
    </row>
    <row r="1029" ht="12.75">
      <c r="F1029" s="172"/>
    </row>
    <row r="1030" ht="12.75">
      <c r="F1030" s="172"/>
    </row>
    <row r="1031" ht="12.75">
      <c r="F1031" s="172"/>
    </row>
    <row r="1032" ht="12.75">
      <c r="F1032" s="172"/>
    </row>
    <row r="1033" ht="12.75">
      <c r="F1033" s="172"/>
    </row>
    <row r="1034" ht="12.75">
      <c r="F1034" s="172"/>
    </row>
    <row r="1035" ht="12.75">
      <c r="F1035" s="172"/>
    </row>
    <row r="1036" ht="12.75">
      <c r="F1036" s="172"/>
    </row>
    <row r="1037" ht="12.75">
      <c r="F1037" s="172"/>
    </row>
    <row r="1038" ht="12.75">
      <c r="F1038" s="172"/>
    </row>
    <row r="1039" ht="12.75">
      <c r="F1039" s="172"/>
    </row>
    <row r="1040" ht="12.75">
      <c r="F1040" s="172"/>
    </row>
    <row r="1041" ht="12.75">
      <c r="F1041" s="172"/>
    </row>
    <row r="1042" ht="12.75">
      <c r="F1042" s="172"/>
    </row>
    <row r="1043" ht="12.75">
      <c r="F1043" s="172"/>
    </row>
    <row r="1044" ht="12.75">
      <c r="F1044" s="172"/>
    </row>
    <row r="1045" ht="12.75">
      <c r="F1045" s="172"/>
    </row>
    <row r="1046" ht="12.75">
      <c r="F1046" s="172"/>
    </row>
    <row r="1047" ht="12.75">
      <c r="F1047" s="172"/>
    </row>
    <row r="1048" ht="12.75">
      <c r="F1048" s="172"/>
    </row>
    <row r="1049" ht="12.75">
      <c r="F1049" s="172"/>
    </row>
    <row r="1050" ht="12.75">
      <c r="F1050" s="172"/>
    </row>
    <row r="1051" ht="12.75">
      <c r="F1051" s="172"/>
    </row>
    <row r="1052" ht="12.75">
      <c r="F1052" s="172"/>
    </row>
    <row r="1053" ht="12.75">
      <c r="F1053" s="172"/>
    </row>
    <row r="1054" ht="12.75">
      <c r="F1054" s="172"/>
    </row>
    <row r="1055" ht="12.75">
      <c r="F1055" s="172"/>
    </row>
    <row r="1056" ht="12.75">
      <c r="F1056" s="172"/>
    </row>
    <row r="1057" ht="12.75">
      <c r="F1057" s="172"/>
    </row>
    <row r="1058" ht="12.75">
      <c r="F1058" s="172"/>
    </row>
    <row r="1059" ht="12.75">
      <c r="F1059" s="172"/>
    </row>
    <row r="1060" ht="12.75">
      <c r="F1060" s="172"/>
    </row>
    <row r="1061" ht="12.75">
      <c r="F1061" s="172"/>
    </row>
    <row r="1062" ht="12.75">
      <c r="F1062" s="172"/>
    </row>
    <row r="1063" ht="12.75">
      <c r="F1063" s="172"/>
    </row>
    <row r="1064" ht="12.75">
      <c r="F1064" s="172"/>
    </row>
    <row r="1065" ht="12.75">
      <c r="F1065" s="172"/>
    </row>
    <row r="1066" ht="12.75">
      <c r="F1066" s="172"/>
    </row>
    <row r="1067" ht="12.75">
      <c r="F1067" s="172"/>
    </row>
    <row r="1068" ht="12.75">
      <c r="F1068" s="172"/>
    </row>
    <row r="1069" ht="12.75">
      <c r="F1069" s="172"/>
    </row>
    <row r="1070" ht="12.75">
      <c r="F1070" s="172"/>
    </row>
    <row r="1071" ht="12.75">
      <c r="F1071" s="172"/>
    </row>
    <row r="1072" ht="12.75">
      <c r="F1072" s="172"/>
    </row>
    <row r="1073" ht="12.75">
      <c r="F1073" s="172"/>
    </row>
    <row r="1074" ht="12.75">
      <c r="F1074" s="172"/>
    </row>
    <row r="1075" ht="12.75">
      <c r="F1075" s="172"/>
    </row>
    <row r="1076" ht="12.75">
      <c r="F1076" s="172"/>
    </row>
    <row r="1077" ht="12.75">
      <c r="F1077" s="172"/>
    </row>
    <row r="1078" ht="12.75">
      <c r="F1078" s="172"/>
    </row>
    <row r="1079" ht="12.75">
      <c r="F1079" s="172"/>
    </row>
    <row r="1080" ht="12.75">
      <c r="F1080" s="172"/>
    </row>
    <row r="1081" ht="12.75">
      <c r="F1081" s="172"/>
    </row>
    <row r="1082" ht="12.75">
      <c r="F1082" s="172"/>
    </row>
    <row r="1083" ht="12.75">
      <c r="F1083" s="172"/>
    </row>
    <row r="1084" ht="12.75">
      <c r="F1084" s="172"/>
    </row>
    <row r="1085" ht="12.75">
      <c r="F1085" s="172"/>
    </row>
    <row r="1086" ht="12.75">
      <c r="F1086" s="172"/>
    </row>
    <row r="1087" ht="12.75">
      <c r="F1087" s="172"/>
    </row>
    <row r="1088" ht="12.75">
      <c r="F1088" s="172"/>
    </row>
    <row r="1089" ht="12.75">
      <c r="F1089" s="172"/>
    </row>
    <row r="1090" ht="12.75">
      <c r="F1090" s="172"/>
    </row>
    <row r="1091" ht="12.75">
      <c r="F1091" s="172"/>
    </row>
    <row r="1092" ht="12.75">
      <c r="F1092" s="172"/>
    </row>
    <row r="1093" ht="12.75">
      <c r="F1093" s="172"/>
    </row>
    <row r="1094" ht="12.75">
      <c r="F1094" s="172"/>
    </row>
    <row r="1095" ht="12.75">
      <c r="F1095" s="172"/>
    </row>
    <row r="1096" ht="12.75">
      <c r="F1096" s="172"/>
    </row>
    <row r="1097" ht="12.75">
      <c r="F1097" s="172"/>
    </row>
    <row r="1098" ht="12.75">
      <c r="F1098" s="172"/>
    </row>
    <row r="1099" ht="12.75">
      <c r="F1099" s="172"/>
    </row>
    <row r="1100" ht="12.75">
      <c r="F1100" s="172"/>
    </row>
    <row r="1101" ht="12.75">
      <c r="F1101" s="172"/>
    </row>
    <row r="1102" ht="12.75">
      <c r="F1102" s="172"/>
    </row>
    <row r="1103" ht="12.75">
      <c r="F1103" s="172"/>
    </row>
    <row r="1104" ht="12.75">
      <c r="F1104" s="172"/>
    </row>
    <row r="1105" ht="12.75">
      <c r="F1105" s="172"/>
    </row>
    <row r="1106" ht="12.75">
      <c r="F1106" s="172"/>
    </row>
    <row r="1107" ht="12.75">
      <c r="F1107" s="172"/>
    </row>
    <row r="1108" ht="12.75">
      <c r="F1108" s="172"/>
    </row>
    <row r="1109" ht="12.75">
      <c r="F1109" s="172"/>
    </row>
    <row r="1110" ht="12.75">
      <c r="F1110" s="172"/>
    </row>
    <row r="1111" ht="12.75">
      <c r="F1111" s="172"/>
    </row>
    <row r="1112" ht="12.75">
      <c r="F1112" s="172"/>
    </row>
    <row r="1113" ht="12.75">
      <c r="F1113" s="172"/>
    </row>
    <row r="1114" ht="12.75">
      <c r="F1114" s="172"/>
    </row>
    <row r="1115" ht="12.75">
      <c r="F1115" s="172"/>
    </row>
    <row r="1116" ht="12.75">
      <c r="F1116" s="172"/>
    </row>
    <row r="1117" ht="12.75">
      <c r="F1117" s="172"/>
    </row>
    <row r="1118" ht="12.75">
      <c r="F1118" s="172"/>
    </row>
    <row r="1119" ht="12.75">
      <c r="F1119" s="172"/>
    </row>
    <row r="1120" ht="12.75">
      <c r="F1120" s="172"/>
    </row>
    <row r="1121" ht="12.75">
      <c r="F1121" s="172"/>
    </row>
    <row r="1122" ht="12.75">
      <c r="F1122" s="172"/>
    </row>
    <row r="1123" ht="12.75">
      <c r="F1123" s="172"/>
    </row>
    <row r="1124" ht="12.75">
      <c r="F1124" s="172"/>
    </row>
    <row r="1125" ht="12.75">
      <c r="F1125" s="172"/>
    </row>
    <row r="1126" ht="12.75">
      <c r="F1126" s="172"/>
    </row>
    <row r="1127" ht="12.75">
      <c r="F1127" s="172"/>
    </row>
    <row r="1128" ht="12.75">
      <c r="F1128" s="172"/>
    </row>
    <row r="1129" ht="12.75">
      <c r="F1129" s="172"/>
    </row>
    <row r="1130" ht="12.75">
      <c r="F1130" s="172"/>
    </row>
    <row r="1131" ht="12.75">
      <c r="F1131" s="172"/>
    </row>
    <row r="1132" ht="12.75">
      <c r="F1132" s="172"/>
    </row>
    <row r="1133" ht="12.75">
      <c r="F1133" s="172"/>
    </row>
    <row r="1134" ht="12.75">
      <c r="F1134" s="172"/>
    </row>
    <row r="1135" ht="12.75">
      <c r="F1135" s="172"/>
    </row>
    <row r="1136" ht="12.75">
      <c r="F1136" s="172"/>
    </row>
    <row r="1137" ht="12.75">
      <c r="F1137" s="172"/>
    </row>
    <row r="1138" ht="12.75">
      <c r="F1138" s="172"/>
    </row>
    <row r="1139" ht="12.75">
      <c r="F1139" s="172"/>
    </row>
    <row r="1140" ht="12.75">
      <c r="F1140" s="172"/>
    </row>
    <row r="1141" ht="12.75">
      <c r="F1141" s="172"/>
    </row>
    <row r="1142" ht="12.75">
      <c r="F1142" s="172"/>
    </row>
    <row r="1143" ht="12.75">
      <c r="F1143" s="172"/>
    </row>
    <row r="1144" ht="12.75">
      <c r="F1144" s="172"/>
    </row>
    <row r="1145" ht="12.75">
      <c r="F1145" s="172"/>
    </row>
    <row r="1146" ht="12.75">
      <c r="F1146" s="172"/>
    </row>
    <row r="1147" ht="12.75">
      <c r="F1147" s="172"/>
    </row>
    <row r="1148" ht="12.75">
      <c r="F1148" s="172"/>
    </row>
    <row r="1149" ht="12.75">
      <c r="F1149" s="172"/>
    </row>
    <row r="1150" ht="12.75">
      <c r="F1150" s="172"/>
    </row>
    <row r="1151" ht="12.75">
      <c r="F1151" s="172"/>
    </row>
    <row r="1152" ht="12.75">
      <c r="F1152" s="172"/>
    </row>
    <row r="1153" ht="12.75">
      <c r="F1153" s="172"/>
    </row>
    <row r="1154" ht="12.75">
      <c r="F1154" s="172"/>
    </row>
    <row r="1155" ht="12.75">
      <c r="F1155" s="172"/>
    </row>
    <row r="1156" ht="12.75">
      <c r="F1156" s="172"/>
    </row>
    <row r="1157" ht="12.75">
      <c r="F1157" s="172"/>
    </row>
    <row r="1158" ht="12.75">
      <c r="F1158" s="172"/>
    </row>
    <row r="1159" ht="12.75">
      <c r="F1159" s="172"/>
    </row>
    <row r="1160" ht="12.75">
      <c r="F1160" s="172"/>
    </row>
    <row r="1161" ht="12.75">
      <c r="F1161" s="172"/>
    </row>
    <row r="1162" ht="12.75">
      <c r="F1162" s="172"/>
    </row>
    <row r="1163" ht="12.75">
      <c r="F1163" s="172"/>
    </row>
    <row r="1164" ht="12.75">
      <c r="F1164" s="172"/>
    </row>
    <row r="1165" ht="12.75">
      <c r="F1165" s="172"/>
    </row>
    <row r="1166" ht="12.75">
      <c r="F1166" s="172"/>
    </row>
    <row r="1167" ht="12.75">
      <c r="F1167" s="172"/>
    </row>
    <row r="1168" ht="12.75">
      <c r="F1168" s="172"/>
    </row>
    <row r="1169" ht="12.75">
      <c r="F1169" s="172"/>
    </row>
    <row r="1170" ht="12.75">
      <c r="F1170" s="172"/>
    </row>
    <row r="1171" ht="12.75">
      <c r="F1171" s="172"/>
    </row>
    <row r="1172" ht="12.75">
      <c r="F1172" s="172"/>
    </row>
    <row r="1173" ht="12.75">
      <c r="F1173" s="172"/>
    </row>
    <row r="1174" ht="12.75">
      <c r="F1174" s="172"/>
    </row>
    <row r="1175" ht="12.75">
      <c r="F1175" s="172"/>
    </row>
    <row r="1176" ht="12.75">
      <c r="F1176" s="172"/>
    </row>
    <row r="1177" ht="12.75">
      <c r="F1177" s="172"/>
    </row>
    <row r="1178" ht="12.75">
      <c r="F1178" s="172"/>
    </row>
    <row r="1179" ht="12.75">
      <c r="F1179" s="172"/>
    </row>
    <row r="1180" ht="12.75">
      <c r="F1180" s="172"/>
    </row>
    <row r="1181" ht="12.75">
      <c r="F1181" s="172"/>
    </row>
    <row r="1182" ht="12.75">
      <c r="F1182" s="172"/>
    </row>
    <row r="1183" ht="12.75">
      <c r="F1183" s="172"/>
    </row>
    <row r="1184" ht="12.75">
      <c r="F1184" s="172"/>
    </row>
    <row r="1185" ht="12.75">
      <c r="F1185" s="172"/>
    </row>
    <row r="1186" ht="12.75">
      <c r="F1186" s="172"/>
    </row>
    <row r="1187" ht="12.75">
      <c r="F1187" s="172"/>
    </row>
    <row r="1188" ht="12.75">
      <c r="F1188" s="172"/>
    </row>
    <row r="1189" ht="12.75">
      <c r="F1189" s="172"/>
    </row>
    <row r="1190" ht="12.75">
      <c r="F1190" s="172"/>
    </row>
    <row r="1191" ht="12.75">
      <c r="F1191" s="172"/>
    </row>
    <row r="1192" ht="12.75">
      <c r="F1192" s="172"/>
    </row>
    <row r="1193" ht="12.75">
      <c r="F1193" s="172"/>
    </row>
    <row r="1194" ht="12.75">
      <c r="F1194" s="172"/>
    </row>
    <row r="1195" ht="12.75">
      <c r="F1195" s="172"/>
    </row>
    <row r="1196" ht="12.75">
      <c r="F1196" s="172"/>
    </row>
    <row r="1197" ht="12.75">
      <c r="F1197" s="172"/>
    </row>
    <row r="1198" ht="12.75">
      <c r="F1198" s="172"/>
    </row>
    <row r="1199" ht="12.75">
      <c r="F1199" s="172"/>
    </row>
    <row r="1200" ht="12.75">
      <c r="F1200" s="172"/>
    </row>
    <row r="1201" ht="12.75">
      <c r="F1201" s="172"/>
    </row>
    <row r="1202" ht="12.75">
      <c r="F1202" s="172"/>
    </row>
    <row r="1203" ht="12.75">
      <c r="F1203" s="172"/>
    </row>
    <row r="1204" ht="12.75">
      <c r="F1204" s="172"/>
    </row>
    <row r="1205" ht="12.75">
      <c r="F1205" s="172"/>
    </row>
    <row r="1206" ht="12.75">
      <c r="F1206" s="172"/>
    </row>
    <row r="1207" ht="12.75">
      <c r="F1207" s="172"/>
    </row>
    <row r="1208" ht="12.75">
      <c r="F1208" s="172"/>
    </row>
    <row r="1209" ht="12.75">
      <c r="F1209" s="172"/>
    </row>
    <row r="1210" ht="12.75">
      <c r="F1210" s="172"/>
    </row>
    <row r="1211" ht="12.75">
      <c r="F1211" s="172"/>
    </row>
    <row r="1212" ht="12.75">
      <c r="F1212" s="172"/>
    </row>
    <row r="1213" ht="12.75">
      <c r="F1213" s="172"/>
    </row>
    <row r="1214" ht="12.75">
      <c r="F1214" s="172"/>
    </row>
    <row r="1215" ht="12.75">
      <c r="F1215" s="172"/>
    </row>
    <row r="1216" ht="12.75">
      <c r="F1216" s="172"/>
    </row>
    <row r="1217" ht="12.75">
      <c r="F1217" s="172"/>
    </row>
    <row r="1218" ht="12.75">
      <c r="F1218" s="172"/>
    </row>
    <row r="1219" ht="12.75">
      <c r="F1219" s="172"/>
    </row>
    <row r="1220" ht="12.75">
      <c r="F1220" s="172"/>
    </row>
    <row r="1221" ht="12.75">
      <c r="F1221" s="172"/>
    </row>
    <row r="1222" ht="12.75">
      <c r="F1222" s="172"/>
    </row>
    <row r="1223" ht="12.75">
      <c r="F1223" s="172"/>
    </row>
    <row r="1224" ht="12.75">
      <c r="F1224" s="172"/>
    </row>
    <row r="1225" ht="12.75">
      <c r="F1225" s="172"/>
    </row>
    <row r="1226" ht="12.75">
      <c r="F1226" s="172"/>
    </row>
    <row r="1227" ht="12.75">
      <c r="F1227" s="172"/>
    </row>
    <row r="1228" ht="12.75">
      <c r="F1228" s="172"/>
    </row>
    <row r="1229" ht="12.75">
      <c r="F1229" s="172"/>
    </row>
    <row r="1230" ht="12.75">
      <c r="F1230" s="172"/>
    </row>
    <row r="1231" ht="12.75">
      <c r="F1231" s="172"/>
    </row>
    <row r="1232" ht="12.75">
      <c r="F1232" s="172"/>
    </row>
    <row r="1233" ht="12.75">
      <c r="F1233" s="172"/>
    </row>
    <row r="1234" ht="12.75">
      <c r="F1234" s="172"/>
    </row>
    <row r="1235" ht="12.75">
      <c r="F1235" s="172"/>
    </row>
    <row r="1236" ht="12.75">
      <c r="F1236" s="172"/>
    </row>
    <row r="1237" ht="12.75">
      <c r="F1237" s="172"/>
    </row>
    <row r="1238" ht="12.75">
      <c r="F1238" s="172"/>
    </row>
    <row r="1239" ht="12.75">
      <c r="F1239" s="172"/>
    </row>
    <row r="1240" ht="12.75">
      <c r="F1240" s="172"/>
    </row>
    <row r="1241" ht="12.75">
      <c r="F1241" s="172"/>
    </row>
    <row r="1242" ht="12.75">
      <c r="F1242" s="172"/>
    </row>
    <row r="1243" ht="12.75">
      <c r="F1243" s="172"/>
    </row>
    <row r="1244" ht="12.75">
      <c r="F1244" s="172"/>
    </row>
    <row r="1245" ht="12.75">
      <c r="F1245" s="172"/>
    </row>
    <row r="1246" ht="12.75">
      <c r="F1246" s="172"/>
    </row>
    <row r="1247" ht="12.75">
      <c r="F1247" s="172"/>
    </row>
    <row r="1248" ht="12.75">
      <c r="F1248" s="172"/>
    </row>
    <row r="1249" ht="12.75">
      <c r="F1249" s="172"/>
    </row>
    <row r="1250" ht="12.75">
      <c r="F1250" s="172"/>
    </row>
    <row r="1251" ht="12.75">
      <c r="F1251" s="172"/>
    </row>
    <row r="1252" ht="12.75">
      <c r="F1252" s="172"/>
    </row>
    <row r="1253" ht="12.75">
      <c r="F1253" s="172"/>
    </row>
    <row r="1254" ht="12.75">
      <c r="F1254" s="172"/>
    </row>
    <row r="1255" ht="12.75">
      <c r="F1255" s="172"/>
    </row>
    <row r="1256" ht="12.75">
      <c r="F1256" s="172"/>
    </row>
    <row r="1257" ht="12.75">
      <c r="F1257" s="172"/>
    </row>
    <row r="1258" ht="12.75">
      <c r="F1258" s="172"/>
    </row>
    <row r="1259" ht="12.75">
      <c r="F1259" s="172"/>
    </row>
    <row r="1260" ht="12.75">
      <c r="F1260" s="172"/>
    </row>
    <row r="1261" ht="12.75">
      <c r="F1261" s="172"/>
    </row>
    <row r="1262" ht="12.75">
      <c r="F1262" s="172"/>
    </row>
    <row r="1263" ht="12.75">
      <c r="F1263" s="172"/>
    </row>
    <row r="1264" ht="12.75">
      <c r="F1264" s="172"/>
    </row>
    <row r="1265" ht="12.75">
      <c r="F1265" s="172"/>
    </row>
    <row r="1266" ht="12.75">
      <c r="F1266" s="172"/>
    </row>
    <row r="1267" ht="12.75">
      <c r="F1267" s="172"/>
    </row>
    <row r="1268" ht="12.75">
      <c r="F1268" s="172"/>
    </row>
    <row r="1269" ht="12.75">
      <c r="F1269" s="172"/>
    </row>
    <row r="1270" ht="12.75">
      <c r="F1270" s="172"/>
    </row>
    <row r="1271" ht="12.75">
      <c r="F1271" s="172"/>
    </row>
    <row r="1272" ht="12.75">
      <c r="F1272" s="172"/>
    </row>
    <row r="1273" ht="12.75">
      <c r="F1273" s="172"/>
    </row>
    <row r="1274" ht="12.75">
      <c r="F1274" s="172"/>
    </row>
    <row r="1275" ht="12.75">
      <c r="F1275" s="172"/>
    </row>
    <row r="1276" ht="12.75">
      <c r="F1276" s="172"/>
    </row>
    <row r="1277" ht="12.75">
      <c r="F1277" s="172"/>
    </row>
    <row r="1278" ht="12.75">
      <c r="F1278" s="172"/>
    </row>
    <row r="1279" ht="12.75">
      <c r="F1279" s="172"/>
    </row>
    <row r="1280" ht="12.75">
      <c r="F1280" s="172"/>
    </row>
    <row r="1281" ht="12.75">
      <c r="F1281" s="172"/>
    </row>
    <row r="1282" ht="12.75">
      <c r="F1282" s="172"/>
    </row>
    <row r="1283" ht="12.75">
      <c r="F1283" s="172"/>
    </row>
    <row r="1284" ht="12.75">
      <c r="F1284" s="172"/>
    </row>
    <row r="1285" ht="12.75">
      <c r="F1285" s="172"/>
    </row>
    <row r="1286" ht="12.75">
      <c r="F1286" s="172"/>
    </row>
    <row r="1287" ht="12.75">
      <c r="F1287" s="172"/>
    </row>
    <row r="1288" ht="12.75">
      <c r="F1288" s="172"/>
    </row>
    <row r="1289" ht="12.75">
      <c r="F1289" s="172"/>
    </row>
    <row r="1290" ht="12.75">
      <c r="F1290" s="172"/>
    </row>
    <row r="1291" ht="12.75">
      <c r="F1291" s="172"/>
    </row>
    <row r="1292" ht="12.75">
      <c r="F1292" s="172"/>
    </row>
    <row r="1293" ht="12.75">
      <c r="F1293" s="172"/>
    </row>
    <row r="1294" ht="12.75">
      <c r="F1294" s="172"/>
    </row>
    <row r="1295" ht="12.75">
      <c r="F1295" s="172"/>
    </row>
    <row r="1296" ht="12.75">
      <c r="F1296" s="172"/>
    </row>
    <row r="1297" ht="12.75">
      <c r="F1297" s="172"/>
    </row>
    <row r="1298" ht="12.75">
      <c r="F1298" s="172"/>
    </row>
    <row r="1299" ht="12.75">
      <c r="F1299" s="172"/>
    </row>
    <row r="1300" ht="12.75">
      <c r="F1300" s="172"/>
    </row>
    <row r="1301" ht="12.75">
      <c r="F1301" s="172"/>
    </row>
    <row r="1302" ht="12.75">
      <c r="F1302" s="172"/>
    </row>
    <row r="1303" ht="12.75">
      <c r="F1303" s="172"/>
    </row>
    <row r="1304" ht="12.75">
      <c r="F1304" s="172"/>
    </row>
    <row r="1305" ht="12.75">
      <c r="F1305" s="172"/>
    </row>
    <row r="1306" ht="12.75">
      <c r="F1306" s="172"/>
    </row>
    <row r="1307" ht="12.75">
      <c r="F1307" s="172"/>
    </row>
    <row r="1308" ht="12.75">
      <c r="F1308" s="172"/>
    </row>
    <row r="1309" ht="12.75">
      <c r="F1309" s="172"/>
    </row>
    <row r="1310" ht="12.75">
      <c r="F1310" s="172"/>
    </row>
    <row r="1311" ht="12.75">
      <c r="F1311" s="172"/>
    </row>
    <row r="1312" ht="12.75">
      <c r="F1312" s="172"/>
    </row>
    <row r="1313" ht="12.75">
      <c r="F1313" s="172"/>
    </row>
    <row r="1314" ht="12.75">
      <c r="F1314" s="172"/>
    </row>
    <row r="1315" ht="12.75">
      <c r="F1315" s="172"/>
    </row>
    <row r="1316" ht="12.75">
      <c r="F1316" s="172"/>
    </row>
    <row r="1317" ht="12.75">
      <c r="F1317" s="172"/>
    </row>
    <row r="1318" ht="12.75">
      <c r="F1318" s="172"/>
    </row>
    <row r="1319" ht="12.75">
      <c r="F1319" s="172"/>
    </row>
    <row r="1320" ht="12.75">
      <c r="F1320" s="172"/>
    </row>
    <row r="1321" ht="12.75">
      <c r="F1321" s="172"/>
    </row>
    <row r="1322" ht="12.75">
      <c r="F1322" s="172"/>
    </row>
    <row r="1323" ht="12.75">
      <c r="F1323" s="172"/>
    </row>
    <row r="1324" ht="12.75">
      <c r="F1324" s="172"/>
    </row>
    <row r="1325" ht="12.75">
      <c r="F1325" s="172"/>
    </row>
    <row r="1326" ht="12.75">
      <c r="F1326" s="172"/>
    </row>
    <row r="1327" ht="12.75">
      <c r="F1327" s="172"/>
    </row>
    <row r="1328" ht="12.75">
      <c r="F1328" s="172"/>
    </row>
    <row r="1329" ht="12.75">
      <c r="F1329" s="172"/>
    </row>
    <row r="1330" ht="12.75">
      <c r="F1330" s="172"/>
    </row>
    <row r="1331" ht="12.75">
      <c r="F1331" s="172"/>
    </row>
    <row r="1332" ht="12.75">
      <c r="F1332" s="172"/>
    </row>
    <row r="1333" ht="12.75">
      <c r="F1333" s="172"/>
    </row>
    <row r="1334" ht="12.75">
      <c r="F1334" s="172"/>
    </row>
    <row r="1335" ht="12.75">
      <c r="F1335" s="172"/>
    </row>
    <row r="1336" ht="12.75">
      <c r="F1336" s="172"/>
    </row>
    <row r="1337" ht="12.75">
      <c r="F1337" s="172"/>
    </row>
    <row r="1338" ht="12.75">
      <c r="F1338" s="172"/>
    </row>
    <row r="1339" ht="12.75">
      <c r="F1339" s="172"/>
    </row>
    <row r="1340" ht="12.75">
      <c r="F1340" s="172"/>
    </row>
    <row r="1341" ht="12.75">
      <c r="F1341" s="172"/>
    </row>
    <row r="1342" ht="12.75">
      <c r="F1342" s="172"/>
    </row>
    <row r="1343" ht="12.75">
      <c r="F1343" s="172"/>
    </row>
    <row r="1344" ht="12.75">
      <c r="F1344" s="172"/>
    </row>
    <row r="1345" ht="12.75">
      <c r="F1345" s="172"/>
    </row>
    <row r="1346" ht="12.75">
      <c r="F1346" s="172"/>
    </row>
    <row r="1347" ht="12.75">
      <c r="F1347" s="172"/>
    </row>
    <row r="1348" ht="12.75">
      <c r="F1348" s="172"/>
    </row>
    <row r="1349" ht="12.75">
      <c r="F1349" s="172"/>
    </row>
    <row r="1350" ht="12.75">
      <c r="F1350" s="172"/>
    </row>
    <row r="1351" ht="12.75">
      <c r="F1351" s="172"/>
    </row>
    <row r="1352" ht="12.75">
      <c r="F1352" s="172"/>
    </row>
    <row r="1353" ht="12.75">
      <c r="F1353" s="172"/>
    </row>
    <row r="1354" ht="12.75">
      <c r="F1354" s="172"/>
    </row>
    <row r="1355" ht="12.75">
      <c r="F1355" s="172"/>
    </row>
    <row r="1356" ht="12.75">
      <c r="F1356" s="172"/>
    </row>
    <row r="1357" ht="12.75">
      <c r="F1357" s="172"/>
    </row>
    <row r="1358" ht="12.75">
      <c r="F1358" s="172"/>
    </row>
    <row r="1359" ht="12.75">
      <c r="F1359" s="172"/>
    </row>
    <row r="1360" ht="12.75">
      <c r="F1360" s="172"/>
    </row>
    <row r="1361" ht="12.75">
      <c r="F1361" s="172"/>
    </row>
    <row r="1362" ht="12.75">
      <c r="F1362" s="172"/>
    </row>
    <row r="1363" ht="12.75">
      <c r="F1363" s="172"/>
    </row>
    <row r="1364" ht="12.75">
      <c r="F1364" s="172"/>
    </row>
    <row r="1365" ht="12.75">
      <c r="F1365" s="172"/>
    </row>
    <row r="1366" ht="12.75">
      <c r="F1366" s="172"/>
    </row>
    <row r="1367" ht="12.75">
      <c r="F1367" s="172"/>
    </row>
    <row r="1368" ht="12.75">
      <c r="F1368" s="172"/>
    </row>
    <row r="1369" ht="12.75">
      <c r="F1369" s="172"/>
    </row>
    <row r="1370" ht="12.75">
      <c r="F1370" s="172"/>
    </row>
    <row r="1371" ht="12.75">
      <c r="F1371" s="172"/>
    </row>
    <row r="1372" ht="12.75">
      <c r="F1372" s="172"/>
    </row>
    <row r="1373" ht="12.75">
      <c r="F1373" s="172"/>
    </row>
    <row r="1374" ht="12.75">
      <c r="F1374" s="172"/>
    </row>
    <row r="1375" ht="12.75">
      <c r="F1375" s="172"/>
    </row>
    <row r="1376" ht="12.75">
      <c r="F1376" s="172"/>
    </row>
    <row r="1377" ht="12.75">
      <c r="F1377" s="172"/>
    </row>
    <row r="1378" ht="12.75">
      <c r="F1378" s="172"/>
    </row>
    <row r="1379" ht="12.75">
      <c r="F1379" s="172"/>
    </row>
    <row r="1380" ht="12.75">
      <c r="F1380" s="172"/>
    </row>
    <row r="1381" ht="12.75">
      <c r="F1381" s="172"/>
    </row>
    <row r="1382" ht="12.75">
      <c r="F1382" s="172"/>
    </row>
    <row r="1383" ht="12.75">
      <c r="F1383" s="172"/>
    </row>
    <row r="1384" ht="12.75">
      <c r="F1384" s="172"/>
    </row>
    <row r="1385" ht="12.75">
      <c r="F1385" s="172"/>
    </row>
    <row r="1386" ht="12.75">
      <c r="F1386" s="172"/>
    </row>
    <row r="1387" ht="12.75">
      <c r="F1387" s="172"/>
    </row>
    <row r="1388" ht="12.75">
      <c r="F1388" s="172"/>
    </row>
    <row r="1389" ht="12.75">
      <c r="F1389" s="172"/>
    </row>
    <row r="1390" ht="12.75">
      <c r="F1390" s="172"/>
    </row>
    <row r="1391" ht="12.75">
      <c r="F1391" s="172"/>
    </row>
    <row r="1392" ht="12.75">
      <c r="F1392" s="172"/>
    </row>
    <row r="1393" ht="12.75">
      <c r="F1393" s="172"/>
    </row>
    <row r="1394" ht="12.75">
      <c r="F1394" s="172"/>
    </row>
    <row r="1395" ht="12.75">
      <c r="F1395" s="172"/>
    </row>
    <row r="1396" ht="12.75">
      <c r="F1396" s="172"/>
    </row>
    <row r="1397" ht="12.75">
      <c r="F1397" s="172"/>
    </row>
    <row r="1398" ht="12.75">
      <c r="F1398" s="172"/>
    </row>
    <row r="1399" ht="12.75">
      <c r="F1399" s="172"/>
    </row>
    <row r="1400" ht="12.75">
      <c r="F1400" s="172"/>
    </row>
    <row r="1401" ht="12.75">
      <c r="F1401" s="172"/>
    </row>
    <row r="1402" ht="12.75">
      <c r="F1402" s="172"/>
    </row>
    <row r="1403" ht="12.75">
      <c r="F1403" s="172"/>
    </row>
    <row r="1404" ht="12.75">
      <c r="F1404" s="172"/>
    </row>
    <row r="1405" ht="12.75">
      <c r="F1405" s="172"/>
    </row>
    <row r="1406" ht="12.75">
      <c r="F1406" s="172"/>
    </row>
    <row r="1407" ht="12.75">
      <c r="F1407" s="172"/>
    </row>
    <row r="1408" ht="12.75">
      <c r="F1408" s="172"/>
    </row>
    <row r="1409" ht="12.75">
      <c r="F1409" s="172"/>
    </row>
    <row r="1410" ht="12.75">
      <c r="F1410" s="172"/>
    </row>
    <row r="1411" ht="12.75">
      <c r="F1411" s="172"/>
    </row>
    <row r="1412" ht="12.75">
      <c r="F1412" s="172"/>
    </row>
    <row r="1413" ht="12.75">
      <c r="F1413" s="172"/>
    </row>
    <row r="1414" ht="12.75">
      <c r="F1414" s="172"/>
    </row>
    <row r="1415" ht="12.75">
      <c r="F1415" s="172"/>
    </row>
    <row r="1416" ht="12.75">
      <c r="F1416" s="172"/>
    </row>
    <row r="1417" ht="12.75">
      <c r="F1417" s="172"/>
    </row>
    <row r="1418" ht="12.75">
      <c r="F1418" s="172"/>
    </row>
    <row r="1419" ht="12.75">
      <c r="F1419" s="172"/>
    </row>
    <row r="1420" ht="12.75">
      <c r="F1420" s="172"/>
    </row>
    <row r="1421" ht="12.75">
      <c r="F1421" s="172"/>
    </row>
    <row r="1422" ht="12.75">
      <c r="F1422" s="172"/>
    </row>
    <row r="1423" ht="12.75">
      <c r="F1423" s="172"/>
    </row>
    <row r="1424" ht="12.75">
      <c r="F1424" s="172"/>
    </row>
    <row r="1425" ht="12.75">
      <c r="F1425" s="172"/>
    </row>
    <row r="1426" ht="12.75">
      <c r="F1426" s="172"/>
    </row>
    <row r="1427" ht="12.75">
      <c r="F1427" s="172"/>
    </row>
    <row r="1428" ht="12.75">
      <c r="F1428" s="172"/>
    </row>
    <row r="1429" ht="12.75">
      <c r="F1429" s="172"/>
    </row>
    <row r="1430" ht="12.75">
      <c r="F1430" s="172"/>
    </row>
    <row r="1431" ht="12.75">
      <c r="F1431" s="172"/>
    </row>
    <row r="1432" ht="12.75">
      <c r="F1432" s="172"/>
    </row>
    <row r="1433" ht="12.75">
      <c r="F1433" s="172"/>
    </row>
    <row r="1434" ht="12.75">
      <c r="F1434" s="172"/>
    </row>
    <row r="1435" ht="12.75">
      <c r="F1435" s="172"/>
    </row>
    <row r="1436" ht="12.75">
      <c r="F1436" s="172"/>
    </row>
    <row r="1437" ht="12.75">
      <c r="F1437" s="172"/>
    </row>
    <row r="1438" ht="12.75">
      <c r="F1438" s="172"/>
    </row>
    <row r="1439" ht="12.75">
      <c r="F1439" s="172"/>
    </row>
    <row r="1440" ht="12.75">
      <c r="F1440" s="172"/>
    </row>
    <row r="1441" ht="12.75">
      <c r="F1441" s="172"/>
    </row>
    <row r="1442" ht="12.75">
      <c r="F1442" s="172"/>
    </row>
    <row r="1443" ht="12.75">
      <c r="F1443" s="172"/>
    </row>
    <row r="1444" ht="12.75">
      <c r="F1444" s="172"/>
    </row>
    <row r="1445" ht="12.75">
      <c r="F1445" s="172"/>
    </row>
    <row r="1446" ht="12.75">
      <c r="F1446" s="172"/>
    </row>
    <row r="1447" ht="12.75">
      <c r="F1447" s="172"/>
    </row>
    <row r="1448" ht="12.75">
      <c r="F1448" s="172"/>
    </row>
    <row r="1449" ht="12.75">
      <c r="F1449" s="172"/>
    </row>
    <row r="1450" ht="12.75">
      <c r="F1450" s="172"/>
    </row>
    <row r="1451" ht="12.75">
      <c r="F1451" s="172"/>
    </row>
    <row r="1452" ht="12.75">
      <c r="F1452" s="172"/>
    </row>
    <row r="1453" ht="12.75">
      <c r="F1453" s="172"/>
    </row>
    <row r="1454" ht="12.75">
      <c r="F1454" s="172"/>
    </row>
    <row r="1455" ht="12.75">
      <c r="F1455" s="172"/>
    </row>
    <row r="1456" ht="12.75">
      <c r="F1456" s="172"/>
    </row>
    <row r="1457" ht="12.75">
      <c r="F1457" s="172"/>
    </row>
    <row r="1458" ht="12.75">
      <c r="F1458" s="172"/>
    </row>
    <row r="1459" ht="12.75">
      <c r="F1459" s="172"/>
    </row>
    <row r="1460" ht="12.75">
      <c r="F1460" s="172"/>
    </row>
    <row r="1461" ht="12.75">
      <c r="F1461" s="172"/>
    </row>
    <row r="1462" ht="12.75">
      <c r="F1462" s="172"/>
    </row>
    <row r="1463" ht="12.75">
      <c r="F1463" s="172"/>
    </row>
    <row r="1464" ht="12.75">
      <c r="F1464" s="172"/>
    </row>
    <row r="1465" ht="12.75">
      <c r="F1465" s="172"/>
    </row>
    <row r="1466" ht="12.75">
      <c r="F1466" s="172"/>
    </row>
    <row r="1467" ht="12.75">
      <c r="F1467" s="172"/>
    </row>
    <row r="1468" ht="12.75">
      <c r="F1468" s="172"/>
    </row>
    <row r="1469" ht="12.75">
      <c r="F1469" s="172"/>
    </row>
    <row r="1470" ht="12.75">
      <c r="F1470" s="172"/>
    </row>
    <row r="1471" ht="12.75">
      <c r="F1471" s="172"/>
    </row>
    <row r="1472" ht="12.75">
      <c r="F1472" s="172"/>
    </row>
    <row r="1473" ht="12.75">
      <c r="F1473" s="172"/>
    </row>
    <row r="1474" ht="12.75">
      <c r="F1474" s="172"/>
    </row>
    <row r="1475" ht="12.75">
      <c r="F1475" s="172"/>
    </row>
    <row r="1476" ht="12.75">
      <c r="F1476" s="172"/>
    </row>
    <row r="1477" ht="12.75">
      <c r="F1477" s="172"/>
    </row>
    <row r="1478" ht="12.75">
      <c r="F1478" s="172"/>
    </row>
    <row r="1479" ht="12.75">
      <c r="F1479" s="172"/>
    </row>
    <row r="1480" ht="12.75">
      <c r="F1480" s="172"/>
    </row>
    <row r="1481" ht="12.75">
      <c r="F1481" s="172"/>
    </row>
    <row r="1482" ht="12.75">
      <c r="F1482" s="172"/>
    </row>
    <row r="1483" ht="12.75">
      <c r="F1483" s="172"/>
    </row>
    <row r="1484" ht="12.75">
      <c r="F1484" s="172"/>
    </row>
    <row r="1485" ht="12.75">
      <c r="F1485" s="172"/>
    </row>
    <row r="1486" ht="12.75">
      <c r="F1486" s="172"/>
    </row>
    <row r="1487" ht="12.75">
      <c r="F1487" s="172"/>
    </row>
    <row r="1488" ht="12.75">
      <c r="F1488" s="172"/>
    </row>
    <row r="1489" ht="12.75">
      <c r="F1489" s="172"/>
    </row>
    <row r="1490" ht="12.75">
      <c r="F1490" s="172"/>
    </row>
    <row r="1491" ht="12.75">
      <c r="F1491" s="172"/>
    </row>
    <row r="1492" ht="12.75">
      <c r="F1492" s="172"/>
    </row>
    <row r="1493" ht="12.75">
      <c r="F1493" s="172"/>
    </row>
    <row r="1494" ht="12.75">
      <c r="F1494" s="172"/>
    </row>
    <row r="1495" ht="12.75">
      <c r="F1495" s="172"/>
    </row>
    <row r="1496" ht="12.75">
      <c r="F1496" s="172"/>
    </row>
    <row r="1497" ht="12.75">
      <c r="F1497" s="172"/>
    </row>
    <row r="1498" ht="12.75">
      <c r="F1498" s="172"/>
    </row>
    <row r="1499" ht="12.75">
      <c r="F1499" s="172"/>
    </row>
    <row r="1500" ht="12.75">
      <c r="F1500" s="172"/>
    </row>
    <row r="1501" ht="12.75">
      <c r="F1501" s="172"/>
    </row>
    <row r="1502" ht="12.75">
      <c r="F1502" s="172"/>
    </row>
    <row r="1503" ht="12.75">
      <c r="F1503" s="172"/>
    </row>
    <row r="1504" ht="12.75">
      <c r="F1504" s="172"/>
    </row>
    <row r="1505" ht="12.75">
      <c r="F1505" s="172"/>
    </row>
    <row r="1506" ht="12.75">
      <c r="F1506" s="172"/>
    </row>
    <row r="1507" ht="12.75">
      <c r="F1507" s="172"/>
    </row>
    <row r="1508" ht="12.75">
      <c r="F1508" s="172"/>
    </row>
    <row r="1509" ht="12.75">
      <c r="F1509" s="172"/>
    </row>
    <row r="1510" ht="12.75">
      <c r="F1510" s="172"/>
    </row>
    <row r="1511" ht="12.75">
      <c r="F1511" s="172"/>
    </row>
    <row r="1512" ht="12.75">
      <c r="F1512" s="172"/>
    </row>
    <row r="1513" ht="12.75">
      <c r="F1513" s="172"/>
    </row>
    <row r="1514" ht="12.75">
      <c r="F1514" s="172"/>
    </row>
    <row r="1515" ht="12.75">
      <c r="F1515" s="172"/>
    </row>
    <row r="1516" ht="12.75">
      <c r="F1516" s="172"/>
    </row>
    <row r="1517" ht="12.75">
      <c r="F1517" s="172"/>
    </row>
    <row r="1518" ht="12.75">
      <c r="F1518" s="172"/>
    </row>
    <row r="1519" ht="12.75">
      <c r="F1519" s="172"/>
    </row>
    <row r="1520" ht="12.75">
      <c r="F1520" s="172"/>
    </row>
    <row r="1521" ht="12.75">
      <c r="F1521" s="172"/>
    </row>
    <row r="1522" ht="12.75">
      <c r="F1522" s="172"/>
    </row>
    <row r="1523" ht="12.75">
      <c r="F1523" s="172"/>
    </row>
    <row r="1524" ht="12.75">
      <c r="F1524" s="172"/>
    </row>
    <row r="1525" ht="12.75">
      <c r="F1525" s="172"/>
    </row>
    <row r="1526" ht="12.75">
      <c r="F1526" s="172"/>
    </row>
    <row r="1527" ht="12.75">
      <c r="F1527" s="172"/>
    </row>
    <row r="1528" ht="12.75">
      <c r="F1528" s="172"/>
    </row>
    <row r="1529" ht="12.75">
      <c r="F1529" s="172"/>
    </row>
    <row r="1530" ht="12.75">
      <c r="F1530" s="172"/>
    </row>
    <row r="1531" ht="12.75">
      <c r="F1531" s="172"/>
    </row>
    <row r="1532" ht="12.75">
      <c r="F1532" s="172"/>
    </row>
    <row r="1533" ht="12.75">
      <c r="F1533" s="172"/>
    </row>
    <row r="1534" ht="12.75">
      <c r="F1534" s="172"/>
    </row>
    <row r="1535" ht="12.75">
      <c r="F1535" s="172"/>
    </row>
    <row r="1536" ht="12.75">
      <c r="F1536" s="172"/>
    </row>
    <row r="1537" ht="12.75">
      <c r="F1537" s="172"/>
    </row>
    <row r="1538" ht="12.75">
      <c r="F1538" s="172"/>
    </row>
    <row r="1539" ht="12.75">
      <c r="F1539" s="172"/>
    </row>
    <row r="1540" ht="12.75">
      <c r="F1540" s="172"/>
    </row>
    <row r="1541" ht="12.75">
      <c r="F1541" s="172"/>
    </row>
    <row r="1542" ht="12.75">
      <c r="F1542" s="172"/>
    </row>
    <row r="1543" ht="12.75">
      <c r="F1543" s="172"/>
    </row>
    <row r="1544" ht="12.75">
      <c r="F1544" s="172"/>
    </row>
    <row r="1545" ht="12.75">
      <c r="F1545" s="172"/>
    </row>
    <row r="1546" ht="12.75">
      <c r="F1546" s="172"/>
    </row>
    <row r="1547" ht="12.75">
      <c r="F1547" s="172"/>
    </row>
    <row r="1548" ht="12.75">
      <c r="F1548" s="172"/>
    </row>
    <row r="1549" ht="12.75">
      <c r="F1549" s="172"/>
    </row>
    <row r="1550" ht="12.75">
      <c r="F1550" s="172"/>
    </row>
    <row r="1551" ht="12.75">
      <c r="F1551" s="172"/>
    </row>
    <row r="1552" ht="12.75">
      <c r="F1552" s="172"/>
    </row>
    <row r="1553" ht="12.75">
      <c r="F1553" s="172"/>
    </row>
    <row r="1554" ht="12.75">
      <c r="F1554" s="172"/>
    </row>
    <row r="1555" ht="12.75">
      <c r="F1555" s="172"/>
    </row>
    <row r="1556" ht="12.75">
      <c r="F1556" s="172"/>
    </row>
    <row r="1557" ht="12.75">
      <c r="F1557" s="172"/>
    </row>
    <row r="1558" ht="12.75">
      <c r="F1558" s="172"/>
    </row>
    <row r="1559" ht="12.75">
      <c r="F1559" s="172"/>
    </row>
    <row r="1560" ht="12.75">
      <c r="F1560" s="172"/>
    </row>
    <row r="1561" ht="12.75">
      <c r="F1561" s="172"/>
    </row>
    <row r="1562" ht="12.75">
      <c r="F1562" s="172"/>
    </row>
    <row r="1563" ht="12.75">
      <c r="F1563" s="172"/>
    </row>
    <row r="1564" ht="12.75">
      <c r="F1564" s="172"/>
    </row>
    <row r="1565" ht="12.75">
      <c r="F1565" s="172"/>
    </row>
    <row r="1566" ht="12.75">
      <c r="F1566" s="172"/>
    </row>
    <row r="1567" ht="12.75">
      <c r="F1567" s="172"/>
    </row>
    <row r="1568" ht="12.75">
      <c r="F1568" s="172"/>
    </row>
    <row r="1569" ht="12.75">
      <c r="F1569" s="172"/>
    </row>
    <row r="1570" ht="12.75">
      <c r="F1570" s="172"/>
    </row>
    <row r="1571" ht="12.75">
      <c r="F1571" s="172"/>
    </row>
    <row r="1572" ht="12.75">
      <c r="F1572" s="172"/>
    </row>
    <row r="1573" ht="12.75">
      <c r="F1573" s="172"/>
    </row>
    <row r="1574" ht="12.75">
      <c r="F1574" s="172"/>
    </row>
    <row r="1575" ht="12.75">
      <c r="F1575" s="172"/>
    </row>
    <row r="1576" ht="12.75">
      <c r="F1576" s="172"/>
    </row>
    <row r="1577" ht="12.75">
      <c r="F1577" s="172"/>
    </row>
    <row r="1578" ht="12.75">
      <c r="F1578" s="172"/>
    </row>
    <row r="1579" ht="12.75">
      <c r="F1579" s="172"/>
    </row>
    <row r="1580" ht="12.75">
      <c r="F1580" s="172"/>
    </row>
    <row r="1581" ht="12.75">
      <c r="F1581" s="172"/>
    </row>
    <row r="1582" ht="12.75">
      <c r="F1582" s="172"/>
    </row>
    <row r="1583" ht="12.75">
      <c r="F1583" s="172"/>
    </row>
    <row r="1584" ht="12.75">
      <c r="F1584" s="172"/>
    </row>
    <row r="1585" ht="12.75">
      <c r="F1585" s="172"/>
    </row>
    <row r="1586" ht="12.75">
      <c r="F1586" s="172"/>
    </row>
    <row r="1587" ht="12.75">
      <c r="F1587" s="172"/>
    </row>
    <row r="1588" ht="12.75">
      <c r="F1588" s="172"/>
    </row>
    <row r="1589" ht="12.75">
      <c r="F1589" s="172"/>
    </row>
    <row r="1590" ht="12.75">
      <c r="F1590" s="172"/>
    </row>
    <row r="1591" ht="12.75">
      <c r="F1591" s="172"/>
    </row>
    <row r="1592" ht="12.75">
      <c r="F1592" s="172"/>
    </row>
    <row r="1593" ht="12.75">
      <c r="F1593" s="172"/>
    </row>
    <row r="1594" ht="12.75">
      <c r="F1594" s="172"/>
    </row>
    <row r="1595" ht="12.75">
      <c r="F1595" s="172"/>
    </row>
    <row r="1596" ht="12.75">
      <c r="F1596" s="172"/>
    </row>
    <row r="1597" ht="12.75">
      <c r="F1597" s="172"/>
    </row>
    <row r="1598" ht="12.75">
      <c r="F1598" s="172"/>
    </row>
    <row r="1599" ht="12.75">
      <c r="F1599" s="172"/>
    </row>
    <row r="1600" ht="12.75">
      <c r="F1600" s="172"/>
    </row>
    <row r="1601" ht="12.75">
      <c r="F1601" s="172"/>
    </row>
    <row r="1602" ht="12.75">
      <c r="F1602" s="172"/>
    </row>
    <row r="1603" ht="12.75">
      <c r="F1603" s="172"/>
    </row>
    <row r="1604" ht="12.75">
      <c r="F1604" s="172"/>
    </row>
    <row r="1605" ht="12.75">
      <c r="F1605" s="172"/>
    </row>
    <row r="1606" ht="12.75">
      <c r="F1606" s="172"/>
    </row>
    <row r="1607" ht="12.75">
      <c r="F1607" s="172"/>
    </row>
    <row r="1608" ht="12.75">
      <c r="F1608" s="172"/>
    </row>
    <row r="1609" ht="12.75">
      <c r="F1609" s="172"/>
    </row>
    <row r="1610" ht="12.75">
      <c r="F1610" s="172"/>
    </row>
    <row r="1611" ht="12.75">
      <c r="F1611" s="172"/>
    </row>
    <row r="1612" ht="12.75">
      <c r="F1612" s="172"/>
    </row>
    <row r="1613" ht="12.75">
      <c r="F1613" s="172"/>
    </row>
    <row r="1614" ht="12.75">
      <c r="F1614" s="172"/>
    </row>
    <row r="1615" ht="12.75">
      <c r="F1615" s="172"/>
    </row>
    <row r="1616" ht="12.75">
      <c r="F1616" s="172"/>
    </row>
    <row r="1617" ht="12.75">
      <c r="F1617" s="172"/>
    </row>
    <row r="1618" ht="12.75">
      <c r="F1618" s="172"/>
    </row>
    <row r="1619" ht="12.75">
      <c r="F1619" s="172"/>
    </row>
    <row r="1620" ht="12.75">
      <c r="F1620" s="172"/>
    </row>
    <row r="1621" ht="12.75">
      <c r="F1621" s="172"/>
    </row>
    <row r="1622" ht="12.75">
      <c r="F1622" s="172"/>
    </row>
    <row r="1623" ht="12.75">
      <c r="F1623" s="172"/>
    </row>
    <row r="1624" ht="12.75">
      <c r="F1624" s="172"/>
    </row>
    <row r="1625" ht="12.75">
      <c r="F1625" s="172"/>
    </row>
    <row r="1626" ht="12.75">
      <c r="F1626" s="172"/>
    </row>
    <row r="1627" ht="12.75">
      <c r="F1627" s="172"/>
    </row>
    <row r="1628" ht="12.75">
      <c r="F1628" s="172"/>
    </row>
    <row r="1629" ht="12.75">
      <c r="F1629" s="172"/>
    </row>
    <row r="1630" ht="12.75">
      <c r="F1630" s="172"/>
    </row>
    <row r="1631" ht="12.75">
      <c r="F1631" s="172"/>
    </row>
    <row r="1632" ht="12.75">
      <c r="F1632" s="172"/>
    </row>
    <row r="1633" ht="12.75">
      <c r="F1633" s="172"/>
    </row>
    <row r="1634" ht="12.75">
      <c r="F1634" s="172"/>
    </row>
    <row r="1635" ht="12.75">
      <c r="F1635" s="172"/>
    </row>
    <row r="1636" ht="12.75">
      <c r="F1636" s="172"/>
    </row>
    <row r="1637" ht="12.75">
      <c r="F1637" s="172"/>
    </row>
    <row r="1638" ht="12.75">
      <c r="F1638" s="172"/>
    </row>
    <row r="1639" ht="12.75">
      <c r="F1639" s="172"/>
    </row>
    <row r="1640" ht="12.75">
      <c r="F1640" s="172"/>
    </row>
    <row r="1641" ht="12.75">
      <c r="F1641" s="172"/>
    </row>
    <row r="1642" ht="12.75">
      <c r="F1642" s="172"/>
    </row>
    <row r="1643" ht="12.75">
      <c r="F1643" s="172"/>
    </row>
    <row r="1644" ht="12.75">
      <c r="F1644" s="172"/>
    </row>
    <row r="1645" ht="12.75">
      <c r="F1645" s="172"/>
    </row>
    <row r="1646" ht="12.75">
      <c r="F1646" s="172"/>
    </row>
    <row r="1647" ht="12.75">
      <c r="F1647" s="172"/>
    </row>
    <row r="1648" ht="12.75">
      <c r="F1648" s="172"/>
    </row>
    <row r="1649" ht="12.75">
      <c r="F1649" s="172"/>
    </row>
    <row r="1650" ht="12.75">
      <c r="F1650" s="172"/>
    </row>
    <row r="1651" ht="12.75">
      <c r="F1651" s="172"/>
    </row>
    <row r="1652" ht="12.75">
      <c r="F1652" s="172"/>
    </row>
    <row r="1653" ht="12.75">
      <c r="F1653" s="172"/>
    </row>
    <row r="1654" ht="12.75">
      <c r="F1654" s="172"/>
    </row>
    <row r="1655" ht="12.75">
      <c r="F1655" s="172"/>
    </row>
    <row r="1656" ht="12.75">
      <c r="F1656" s="172"/>
    </row>
    <row r="1657" ht="12.75">
      <c r="F1657" s="172"/>
    </row>
    <row r="1658" ht="12.75">
      <c r="F1658" s="172"/>
    </row>
    <row r="1659" ht="12.75">
      <c r="F1659" s="172"/>
    </row>
    <row r="1660" ht="12.75">
      <c r="F1660" s="172"/>
    </row>
    <row r="1661" ht="12.75">
      <c r="F1661" s="172"/>
    </row>
    <row r="1662" ht="12.75">
      <c r="F1662" s="172"/>
    </row>
    <row r="1663" ht="12.75">
      <c r="F1663" s="172"/>
    </row>
    <row r="1664" ht="12.75">
      <c r="F1664" s="172"/>
    </row>
    <row r="1665" ht="12.75">
      <c r="F1665" s="172"/>
    </row>
    <row r="1666" ht="12.75">
      <c r="F1666" s="172"/>
    </row>
    <row r="1667" ht="12.75">
      <c r="F1667" s="172"/>
    </row>
    <row r="1668" ht="12.75">
      <c r="F1668" s="172"/>
    </row>
    <row r="1669" ht="12.75">
      <c r="F1669" s="172"/>
    </row>
    <row r="1670" ht="12.75">
      <c r="F1670" s="172"/>
    </row>
    <row r="1671" ht="12.75">
      <c r="F1671" s="172"/>
    </row>
    <row r="1672" ht="12.75">
      <c r="F1672" s="172"/>
    </row>
    <row r="1673" ht="12.75">
      <c r="F1673" s="172"/>
    </row>
    <row r="1674" ht="12.75">
      <c r="F1674" s="172"/>
    </row>
    <row r="1675" ht="12.75">
      <c r="F1675" s="172"/>
    </row>
    <row r="1676" ht="12.75">
      <c r="F1676" s="172"/>
    </row>
    <row r="1677" ht="12.75">
      <c r="F1677" s="172"/>
    </row>
    <row r="1678" ht="12.75">
      <c r="F1678" s="172"/>
    </row>
    <row r="1679" ht="12.75">
      <c r="F1679" s="172"/>
    </row>
    <row r="1680" ht="12.75">
      <c r="F1680" s="172"/>
    </row>
    <row r="1681" ht="12.75">
      <c r="F1681" s="172"/>
    </row>
    <row r="1682" ht="12.75">
      <c r="F1682" s="172"/>
    </row>
    <row r="1683" ht="12.75">
      <c r="F1683" s="172"/>
    </row>
    <row r="1684" ht="12.75">
      <c r="F1684" s="172"/>
    </row>
    <row r="1685" ht="12.75">
      <c r="F1685" s="172"/>
    </row>
    <row r="1686" ht="12.75">
      <c r="F1686" s="172"/>
    </row>
    <row r="1687" ht="12.75">
      <c r="F1687" s="172"/>
    </row>
    <row r="1688" ht="12.75">
      <c r="F1688" s="172"/>
    </row>
    <row r="1689" ht="12.75">
      <c r="F1689" s="172"/>
    </row>
    <row r="1690" ht="12.75">
      <c r="F1690" s="172"/>
    </row>
    <row r="1691" ht="12.75">
      <c r="F1691" s="172"/>
    </row>
    <row r="1692" ht="12.75">
      <c r="F1692" s="172"/>
    </row>
    <row r="1693" ht="12.75">
      <c r="F1693" s="172"/>
    </row>
    <row r="1694" ht="12.75">
      <c r="F1694" s="172"/>
    </row>
    <row r="1695" ht="12.75">
      <c r="F1695" s="172"/>
    </row>
    <row r="1696" ht="12.75">
      <c r="F1696" s="172"/>
    </row>
    <row r="1697" ht="12.75">
      <c r="F1697" s="172"/>
    </row>
    <row r="1698" ht="12.75">
      <c r="F1698" s="172"/>
    </row>
    <row r="1699" ht="12.75">
      <c r="F1699" s="172"/>
    </row>
    <row r="1700" ht="12.75">
      <c r="F1700" s="172"/>
    </row>
    <row r="1701" ht="12.75">
      <c r="F1701" s="172"/>
    </row>
    <row r="1702" ht="12.75">
      <c r="F1702" s="172"/>
    </row>
    <row r="1703" ht="12.75">
      <c r="F1703" s="172"/>
    </row>
    <row r="1704" ht="12.75">
      <c r="F1704" s="172"/>
    </row>
    <row r="1705" ht="12.75">
      <c r="F1705" s="172"/>
    </row>
    <row r="1706" ht="12.75">
      <c r="F1706" s="172"/>
    </row>
    <row r="1707" ht="12.75">
      <c r="F1707" s="172"/>
    </row>
    <row r="1708" ht="12.75">
      <c r="F1708" s="172"/>
    </row>
    <row r="1709" ht="12.75">
      <c r="F1709" s="172"/>
    </row>
    <row r="1710" ht="12.75">
      <c r="F1710" s="172"/>
    </row>
    <row r="1711" ht="12.75">
      <c r="F1711" s="172"/>
    </row>
    <row r="1712" ht="12.75">
      <c r="F1712" s="172"/>
    </row>
    <row r="1713" ht="12.75">
      <c r="F1713" s="172"/>
    </row>
    <row r="1714" ht="12.75">
      <c r="F1714" s="172"/>
    </row>
    <row r="1715" ht="12.75">
      <c r="F1715" s="172"/>
    </row>
    <row r="1716" ht="12.75">
      <c r="F1716" s="172"/>
    </row>
    <row r="1717" ht="12.75">
      <c r="F1717" s="172"/>
    </row>
    <row r="1718" ht="12.75">
      <c r="F1718" s="172"/>
    </row>
    <row r="1719" ht="12.75">
      <c r="F1719" s="172"/>
    </row>
    <row r="1720" ht="12.75">
      <c r="F1720" s="172"/>
    </row>
    <row r="1721" ht="12.75">
      <c r="F1721" s="172"/>
    </row>
    <row r="1722" ht="12.75">
      <c r="F1722" s="172"/>
    </row>
    <row r="1723" ht="12.75">
      <c r="F1723" s="172"/>
    </row>
    <row r="1724" ht="12.75">
      <c r="F1724" s="172"/>
    </row>
    <row r="1725" ht="12.75">
      <c r="F1725" s="172"/>
    </row>
    <row r="1726" ht="12.75">
      <c r="F1726" s="172"/>
    </row>
    <row r="1727" ht="12.75">
      <c r="F1727" s="172"/>
    </row>
    <row r="1728" ht="12.75">
      <c r="F1728" s="172"/>
    </row>
    <row r="1729" ht="12.75">
      <c r="F1729" s="172"/>
    </row>
    <row r="1730" ht="12.75">
      <c r="F1730" s="172"/>
    </row>
    <row r="1731" ht="12.75">
      <c r="F1731" s="172"/>
    </row>
    <row r="1732" ht="12.75">
      <c r="F1732" s="172"/>
    </row>
    <row r="1733" ht="12.75">
      <c r="F1733" s="172"/>
    </row>
    <row r="1734" ht="12.75">
      <c r="F1734" s="172"/>
    </row>
    <row r="1735" ht="12.75">
      <c r="F1735" s="172"/>
    </row>
    <row r="1736" ht="12.75">
      <c r="F1736" s="172"/>
    </row>
    <row r="1737" ht="12.75">
      <c r="F1737" s="172"/>
    </row>
    <row r="1738" ht="12.75">
      <c r="F1738" s="172"/>
    </row>
    <row r="1739" ht="12.75">
      <c r="F1739" s="172"/>
    </row>
    <row r="1740" ht="12.75">
      <c r="F1740" s="172"/>
    </row>
    <row r="1741" ht="12.75">
      <c r="F1741" s="172"/>
    </row>
    <row r="1742" ht="12.75">
      <c r="F1742" s="172"/>
    </row>
    <row r="1743" ht="12.75">
      <c r="F1743" s="172"/>
    </row>
    <row r="1744" ht="12.75">
      <c r="F1744" s="172"/>
    </row>
    <row r="1745" ht="12.75">
      <c r="F1745" s="172"/>
    </row>
    <row r="1746" ht="12.75">
      <c r="F1746" s="172"/>
    </row>
    <row r="1747" ht="12.75">
      <c r="F1747" s="172"/>
    </row>
    <row r="1748" ht="12.75">
      <c r="F1748" s="172"/>
    </row>
    <row r="1749" ht="12.75">
      <c r="F1749" s="172"/>
    </row>
    <row r="1750" ht="12.75">
      <c r="F1750" s="172"/>
    </row>
    <row r="1751" ht="12.75">
      <c r="F1751" s="172"/>
    </row>
    <row r="1752" ht="12.75">
      <c r="F1752" s="172"/>
    </row>
    <row r="1753" ht="12.75">
      <c r="F1753" s="172"/>
    </row>
    <row r="1754" ht="12.75">
      <c r="F1754" s="172"/>
    </row>
    <row r="1755" ht="12.75">
      <c r="F1755" s="172"/>
    </row>
    <row r="1756" ht="12.75">
      <c r="F1756" s="172"/>
    </row>
    <row r="1757" ht="12.75">
      <c r="F1757" s="172"/>
    </row>
    <row r="1758" ht="12.75">
      <c r="F1758" s="172"/>
    </row>
    <row r="1759" ht="12.75">
      <c r="F1759" s="172"/>
    </row>
    <row r="1760" ht="12.75">
      <c r="F1760" s="172"/>
    </row>
    <row r="1761" ht="12.75">
      <c r="F1761" s="172"/>
    </row>
    <row r="1762" ht="12.75">
      <c r="F1762" s="172"/>
    </row>
    <row r="1763" ht="12.75">
      <c r="F1763" s="172"/>
    </row>
    <row r="1764" ht="12.75">
      <c r="F1764" s="172"/>
    </row>
    <row r="1765" ht="12.75">
      <c r="F1765" s="172"/>
    </row>
    <row r="1766" ht="12.75">
      <c r="F1766" s="172"/>
    </row>
    <row r="1767" ht="12.75">
      <c r="F1767" s="172"/>
    </row>
    <row r="1768" ht="12.75">
      <c r="F1768" s="172"/>
    </row>
    <row r="1769" ht="12.75">
      <c r="F1769" s="172"/>
    </row>
    <row r="1770" ht="12.75">
      <c r="F1770" s="172"/>
    </row>
    <row r="1771" ht="12.75">
      <c r="F1771" s="172"/>
    </row>
    <row r="1772" ht="12.75">
      <c r="F1772" s="172"/>
    </row>
    <row r="1773" ht="12.75">
      <c r="F1773" s="172"/>
    </row>
    <row r="1774" ht="12.75">
      <c r="F1774" s="172"/>
    </row>
    <row r="1775" ht="12.75">
      <c r="F1775" s="172"/>
    </row>
    <row r="1776" ht="12.75">
      <c r="F1776" s="172"/>
    </row>
    <row r="1777" ht="12.75">
      <c r="F1777" s="172"/>
    </row>
    <row r="1778" ht="12.75">
      <c r="F1778" s="172"/>
    </row>
    <row r="1779" ht="12.75">
      <c r="F1779" s="172"/>
    </row>
    <row r="1780" ht="12.75">
      <c r="F1780" s="172"/>
    </row>
    <row r="1781" ht="12.75">
      <c r="F1781" s="172"/>
    </row>
    <row r="1782" ht="12.75">
      <c r="F1782" s="172"/>
    </row>
    <row r="1783" ht="12.75">
      <c r="F1783" s="172"/>
    </row>
    <row r="1784" ht="12.75">
      <c r="F1784" s="172"/>
    </row>
    <row r="1785" ht="12.75">
      <c r="F1785" s="172"/>
    </row>
    <row r="1786" ht="12.75">
      <c r="F1786" s="172"/>
    </row>
    <row r="1787" ht="12.75">
      <c r="F1787" s="172"/>
    </row>
    <row r="1788" ht="12.75">
      <c r="F1788" s="172"/>
    </row>
    <row r="1789" ht="12.75">
      <c r="F1789" s="172"/>
    </row>
    <row r="1790" ht="12.75">
      <c r="F1790" s="172"/>
    </row>
    <row r="1791" ht="12.75">
      <c r="F1791" s="172"/>
    </row>
    <row r="1792" ht="12.75">
      <c r="F1792" s="172"/>
    </row>
    <row r="1793" ht="12.75">
      <c r="F1793" s="172"/>
    </row>
    <row r="1794" ht="12.75">
      <c r="F1794" s="172"/>
    </row>
    <row r="1795" ht="12.75">
      <c r="F1795" s="172"/>
    </row>
    <row r="1796" ht="12.75">
      <c r="F1796" s="172"/>
    </row>
    <row r="1797" ht="12.75">
      <c r="F1797" s="172"/>
    </row>
    <row r="1798" ht="12.75">
      <c r="F1798" s="172"/>
    </row>
    <row r="1799" ht="12.75">
      <c r="F1799" s="172"/>
    </row>
    <row r="1800" ht="12.75">
      <c r="F1800" s="172"/>
    </row>
    <row r="1801" ht="12.75">
      <c r="F1801" s="172"/>
    </row>
    <row r="1802" ht="12.75">
      <c r="F1802" s="172"/>
    </row>
    <row r="1803" ht="12.75">
      <c r="F1803" s="172"/>
    </row>
    <row r="1804" ht="12.75">
      <c r="F1804" s="172"/>
    </row>
    <row r="1805" ht="12.75">
      <c r="F1805" s="172"/>
    </row>
    <row r="1806" ht="12.75">
      <c r="F1806" s="172"/>
    </row>
    <row r="1807" ht="12.75">
      <c r="F1807" s="172"/>
    </row>
    <row r="1808" ht="12.75">
      <c r="F1808" s="172"/>
    </row>
    <row r="1809" ht="12.75">
      <c r="F1809" s="172"/>
    </row>
    <row r="1810" ht="12.75">
      <c r="F1810" s="172"/>
    </row>
    <row r="1811" ht="12.75">
      <c r="F1811" s="172"/>
    </row>
    <row r="1812" ht="12.75">
      <c r="F1812" s="172"/>
    </row>
    <row r="1813" ht="12.75">
      <c r="F1813" s="172"/>
    </row>
    <row r="1814" ht="12.75">
      <c r="F1814" s="172"/>
    </row>
    <row r="1815" ht="12.75">
      <c r="F1815" s="172"/>
    </row>
    <row r="1816" ht="12.75">
      <c r="F1816" s="172"/>
    </row>
    <row r="1817" ht="12.75">
      <c r="F1817" s="172"/>
    </row>
    <row r="1818" ht="12.75">
      <c r="F1818" s="172"/>
    </row>
    <row r="1819" ht="12.75">
      <c r="F1819" s="172"/>
    </row>
    <row r="1820" ht="12.75">
      <c r="F1820" s="172"/>
    </row>
    <row r="1821" ht="12.75">
      <c r="F1821" s="172"/>
    </row>
    <row r="1822" ht="12.75">
      <c r="F1822" s="172"/>
    </row>
    <row r="1823" ht="12.75">
      <c r="F1823" s="172"/>
    </row>
    <row r="1824" ht="12.75">
      <c r="F1824" s="172"/>
    </row>
    <row r="1825" ht="12.75">
      <c r="F1825" s="172"/>
    </row>
    <row r="1826" ht="12.75">
      <c r="F1826" s="172"/>
    </row>
    <row r="1827" ht="12.75">
      <c r="F1827" s="172"/>
    </row>
    <row r="1828" ht="12.75">
      <c r="F1828" s="172"/>
    </row>
    <row r="1829" ht="12.75">
      <c r="F1829" s="172"/>
    </row>
    <row r="1830" ht="12.75">
      <c r="F1830" s="172"/>
    </row>
    <row r="1831" ht="12.75">
      <c r="F1831" s="172"/>
    </row>
    <row r="1832" ht="12.75">
      <c r="F1832" s="172"/>
    </row>
    <row r="1833" ht="12.75">
      <c r="F1833" s="172"/>
    </row>
    <row r="1834" ht="12.75">
      <c r="F1834" s="172"/>
    </row>
    <row r="1835" ht="12.75">
      <c r="F1835" s="172"/>
    </row>
    <row r="1836" ht="12.75">
      <c r="F1836" s="172"/>
    </row>
    <row r="1837" ht="12.75">
      <c r="F1837" s="172"/>
    </row>
    <row r="1838" ht="12.75">
      <c r="F1838" s="172"/>
    </row>
    <row r="1839" ht="12.75">
      <c r="F1839" s="172"/>
    </row>
    <row r="1840" ht="12.75">
      <c r="F1840" s="172"/>
    </row>
    <row r="1841" ht="12.75">
      <c r="F1841" s="172"/>
    </row>
    <row r="1842" ht="12.75">
      <c r="F1842" s="172"/>
    </row>
    <row r="1843" ht="12.75">
      <c r="F1843" s="172"/>
    </row>
    <row r="1844" ht="12.75">
      <c r="F1844" s="172"/>
    </row>
    <row r="1845" ht="12.75">
      <c r="F1845" s="172"/>
    </row>
    <row r="1846" ht="12.75">
      <c r="F1846" s="172"/>
    </row>
    <row r="1847" ht="12.75">
      <c r="F1847" s="172"/>
    </row>
    <row r="1848" ht="12.75">
      <c r="F1848" s="172"/>
    </row>
    <row r="1849" ht="12.75">
      <c r="F1849" s="172"/>
    </row>
    <row r="1850" ht="12.75">
      <c r="F1850" s="172"/>
    </row>
    <row r="1851" ht="12.75">
      <c r="F1851" s="172"/>
    </row>
    <row r="1852" ht="12.75">
      <c r="F1852" s="172"/>
    </row>
    <row r="1853" ht="12.75">
      <c r="F1853" s="172"/>
    </row>
    <row r="1854" ht="12.75">
      <c r="F1854" s="172"/>
    </row>
    <row r="1855" ht="12.75">
      <c r="F1855" s="172"/>
    </row>
    <row r="1856" ht="12.75">
      <c r="F1856" s="172"/>
    </row>
    <row r="1857" ht="12.75">
      <c r="F1857" s="172"/>
    </row>
    <row r="1858" ht="12.75">
      <c r="F1858" s="172"/>
    </row>
    <row r="1859" ht="12.75">
      <c r="F1859" s="172"/>
    </row>
    <row r="1860" ht="12.75">
      <c r="F1860" s="172"/>
    </row>
    <row r="1861" ht="12.75">
      <c r="F1861" s="172"/>
    </row>
    <row r="1862" ht="12.75">
      <c r="F1862" s="172"/>
    </row>
    <row r="1863" ht="12.75">
      <c r="F1863" s="172"/>
    </row>
    <row r="1864" ht="12.75">
      <c r="F1864" s="172"/>
    </row>
    <row r="1865" ht="12.75">
      <c r="F1865" s="172"/>
    </row>
    <row r="1866" ht="12.75">
      <c r="F1866" s="172"/>
    </row>
    <row r="1867" ht="12.75">
      <c r="F1867" s="172"/>
    </row>
    <row r="1868" ht="12.75">
      <c r="F1868" s="172"/>
    </row>
    <row r="1869" ht="12.75">
      <c r="F1869" s="172"/>
    </row>
    <row r="1870" ht="12.75">
      <c r="F1870" s="172"/>
    </row>
    <row r="1871" ht="12.75">
      <c r="F1871" s="172"/>
    </row>
    <row r="1872" ht="12.75">
      <c r="F1872" s="172"/>
    </row>
    <row r="1873" ht="12.75">
      <c r="F1873" s="172"/>
    </row>
    <row r="1874" ht="12.75">
      <c r="F1874" s="172"/>
    </row>
    <row r="1875" ht="12.75">
      <c r="F1875" s="172"/>
    </row>
    <row r="1876" ht="12.75">
      <c r="F1876" s="172"/>
    </row>
    <row r="1877" ht="12.75">
      <c r="F1877" s="172"/>
    </row>
    <row r="1878" ht="12.75">
      <c r="F1878" s="172"/>
    </row>
    <row r="1879" ht="12.75">
      <c r="F1879" s="172"/>
    </row>
    <row r="1880" ht="12.75">
      <c r="F1880" s="172"/>
    </row>
    <row r="1881" ht="12.75">
      <c r="F1881" s="172"/>
    </row>
    <row r="1882" ht="12.75">
      <c r="F1882" s="172"/>
    </row>
    <row r="1883" ht="12.75">
      <c r="F1883" s="172"/>
    </row>
    <row r="1884" ht="12.75">
      <c r="F1884" s="172"/>
    </row>
    <row r="1885" ht="12.75">
      <c r="F1885" s="172"/>
    </row>
    <row r="1886" ht="12.75">
      <c r="F1886" s="172"/>
    </row>
    <row r="1887" ht="12.75">
      <c r="F1887" s="172"/>
    </row>
    <row r="1888" ht="12.75">
      <c r="F1888" s="172"/>
    </row>
    <row r="1889" ht="12.75">
      <c r="F1889" s="172"/>
    </row>
    <row r="1890" ht="12.75">
      <c r="F1890" s="172"/>
    </row>
    <row r="1891" ht="12.75">
      <c r="F1891" s="172"/>
    </row>
    <row r="1892" ht="12.75">
      <c r="F1892" s="172"/>
    </row>
    <row r="1893" ht="12.75">
      <c r="F1893" s="172"/>
    </row>
    <row r="1894" ht="12.75">
      <c r="F1894" s="172"/>
    </row>
    <row r="1895" ht="12.75">
      <c r="F1895" s="172"/>
    </row>
    <row r="1896" ht="12.75">
      <c r="F1896" s="172"/>
    </row>
    <row r="1897" ht="12.75">
      <c r="F1897" s="172"/>
    </row>
    <row r="1898" ht="12.75">
      <c r="F1898" s="172"/>
    </row>
    <row r="1899" ht="12.75">
      <c r="F1899" s="172"/>
    </row>
    <row r="1900" ht="12.75">
      <c r="F1900" s="172"/>
    </row>
    <row r="1901" ht="12.75">
      <c r="F1901" s="172"/>
    </row>
    <row r="1902" ht="12.75">
      <c r="F1902" s="172"/>
    </row>
    <row r="1903" ht="12.75">
      <c r="F1903" s="172"/>
    </row>
    <row r="1904" ht="12.75">
      <c r="F1904" s="172"/>
    </row>
    <row r="1905" ht="12.75">
      <c r="F1905" s="172"/>
    </row>
    <row r="1906" ht="12.75">
      <c r="F1906" s="172"/>
    </row>
    <row r="1907" ht="12.75">
      <c r="F1907" s="172"/>
    </row>
    <row r="1908" ht="12.75">
      <c r="F1908" s="172"/>
    </row>
    <row r="1909" ht="12.75">
      <c r="F1909" s="172"/>
    </row>
    <row r="1910" ht="12.75">
      <c r="F1910" s="172"/>
    </row>
    <row r="1911" ht="12.75">
      <c r="F1911" s="172"/>
    </row>
    <row r="1912" ht="12.75">
      <c r="F1912" s="172"/>
    </row>
    <row r="1913" ht="12.75">
      <c r="F1913" s="172"/>
    </row>
    <row r="1914" ht="12.75">
      <c r="F1914" s="172"/>
    </row>
    <row r="1915" ht="12.75">
      <c r="F1915" s="172"/>
    </row>
    <row r="1916" ht="12.75">
      <c r="F1916" s="172"/>
    </row>
    <row r="1917" ht="12.75">
      <c r="F1917" s="172"/>
    </row>
    <row r="1918" ht="12.75">
      <c r="F1918" s="172"/>
    </row>
    <row r="1919" ht="12.75">
      <c r="F1919" s="172"/>
    </row>
    <row r="1920" ht="12.75">
      <c r="F1920" s="172"/>
    </row>
    <row r="1921" ht="12.75">
      <c r="F1921" s="172"/>
    </row>
    <row r="1922" ht="12.75">
      <c r="F1922" s="172"/>
    </row>
    <row r="1923" ht="12.75">
      <c r="F1923" s="172"/>
    </row>
    <row r="1924" ht="12.75">
      <c r="F1924" s="172"/>
    </row>
    <row r="1925" ht="12.75">
      <c r="F1925" s="172"/>
    </row>
    <row r="1926" ht="12.75">
      <c r="F1926" s="172"/>
    </row>
    <row r="1927" ht="12.75">
      <c r="F1927" s="172"/>
    </row>
    <row r="1928" ht="12.75">
      <c r="F1928" s="172"/>
    </row>
    <row r="1929" ht="12.75">
      <c r="F1929" s="172"/>
    </row>
    <row r="1930" ht="12.75">
      <c r="F1930" s="172"/>
    </row>
    <row r="1931" ht="12.75">
      <c r="F1931" s="172"/>
    </row>
    <row r="1932" ht="12.75">
      <c r="F1932" s="172"/>
    </row>
    <row r="1933" ht="12.75">
      <c r="F1933" s="172"/>
    </row>
    <row r="1934" ht="12.75">
      <c r="F1934" s="172"/>
    </row>
    <row r="1935" ht="12.75">
      <c r="F1935" s="172"/>
    </row>
    <row r="1936" ht="12.75">
      <c r="F1936" s="172"/>
    </row>
    <row r="1937" ht="12.75">
      <c r="F1937" s="172"/>
    </row>
    <row r="1938" ht="12.75">
      <c r="F1938" s="172"/>
    </row>
    <row r="1939" ht="12.75">
      <c r="F1939" s="172"/>
    </row>
    <row r="1940" ht="12.75">
      <c r="F1940" s="172"/>
    </row>
    <row r="1941" ht="12.75">
      <c r="F1941" s="172"/>
    </row>
    <row r="1942" ht="12.75">
      <c r="F1942" s="172"/>
    </row>
    <row r="1943" ht="12.75">
      <c r="F1943" s="172"/>
    </row>
    <row r="1944" ht="12.75">
      <c r="F1944" s="172"/>
    </row>
    <row r="1945" ht="12.75">
      <c r="F1945" s="172"/>
    </row>
    <row r="1946" ht="12.75">
      <c r="F1946" s="172"/>
    </row>
    <row r="1947" ht="12.75">
      <c r="F1947" s="172"/>
    </row>
    <row r="1948" ht="12.75">
      <c r="F1948" s="172"/>
    </row>
    <row r="1949" ht="12.75">
      <c r="F1949" s="172"/>
    </row>
    <row r="1950" ht="12.75">
      <c r="F1950" s="172"/>
    </row>
    <row r="1951" ht="12.75">
      <c r="F1951" s="172"/>
    </row>
    <row r="1952" ht="12.75">
      <c r="F1952" s="172"/>
    </row>
    <row r="1953" ht="12.75">
      <c r="F1953" s="172"/>
    </row>
    <row r="1954" ht="12.75">
      <c r="F1954" s="172"/>
    </row>
    <row r="1955" ht="12.75">
      <c r="F1955" s="172"/>
    </row>
    <row r="1956" ht="12.75">
      <c r="F1956" s="172"/>
    </row>
    <row r="1957" ht="12.75">
      <c r="F1957" s="172"/>
    </row>
    <row r="1958" ht="12.75">
      <c r="F1958" s="172"/>
    </row>
    <row r="1959" ht="12.75">
      <c r="F1959" s="172"/>
    </row>
    <row r="1960" ht="12.75">
      <c r="F1960" s="172"/>
    </row>
    <row r="1961" ht="12.75">
      <c r="F1961" s="172"/>
    </row>
    <row r="1962" ht="12.75">
      <c r="F1962" s="172"/>
    </row>
    <row r="1963" ht="12.75">
      <c r="F1963" s="172"/>
    </row>
    <row r="1964" ht="12.75">
      <c r="F1964" s="172"/>
    </row>
    <row r="1965" ht="12.75">
      <c r="F1965" s="172"/>
    </row>
    <row r="1966" ht="12.75">
      <c r="F1966" s="172"/>
    </row>
    <row r="1967" ht="12.75">
      <c r="F1967" s="172"/>
    </row>
    <row r="1968" ht="12.75">
      <c r="F1968" s="172"/>
    </row>
    <row r="1969" ht="12.75">
      <c r="F1969" s="172"/>
    </row>
    <row r="1970" ht="12.75">
      <c r="F1970" s="172"/>
    </row>
    <row r="1971" ht="12.75">
      <c r="F1971" s="172"/>
    </row>
    <row r="1972" ht="12.75">
      <c r="F1972" s="172"/>
    </row>
    <row r="1973" ht="12.75">
      <c r="F1973" s="172"/>
    </row>
    <row r="1974" ht="12.75">
      <c r="F1974" s="172"/>
    </row>
    <row r="1975" ht="12.75">
      <c r="F1975" s="172"/>
    </row>
    <row r="1976" ht="12.75">
      <c r="F1976" s="172"/>
    </row>
    <row r="1977" ht="12.75">
      <c r="F1977" s="172"/>
    </row>
    <row r="1978" ht="12.75">
      <c r="F1978" s="172"/>
    </row>
    <row r="1979" ht="12.75">
      <c r="F1979" s="172"/>
    </row>
    <row r="1980" ht="12.75">
      <c r="F1980" s="172"/>
    </row>
    <row r="1981" ht="12.75">
      <c r="F1981" s="172"/>
    </row>
    <row r="1982" ht="12.75">
      <c r="F1982" s="172"/>
    </row>
    <row r="1983" ht="12.75">
      <c r="F1983" s="172"/>
    </row>
    <row r="1984" ht="12.75">
      <c r="F1984" s="172"/>
    </row>
    <row r="1985" ht="12.75">
      <c r="F1985" s="172"/>
    </row>
    <row r="1986" ht="12.75">
      <c r="F1986" s="172"/>
    </row>
    <row r="1987" ht="12.75">
      <c r="F1987" s="172"/>
    </row>
    <row r="1988" ht="12.75">
      <c r="F1988" s="172"/>
    </row>
    <row r="1989" ht="12.75">
      <c r="F1989" s="172"/>
    </row>
    <row r="1990" ht="12.75">
      <c r="F1990" s="172"/>
    </row>
    <row r="1991" ht="12.75">
      <c r="F1991" s="172"/>
    </row>
    <row r="1992" ht="12.75">
      <c r="F1992" s="172"/>
    </row>
    <row r="1993" ht="12.75">
      <c r="F1993" s="172"/>
    </row>
    <row r="1994" ht="12.75">
      <c r="F1994" s="172"/>
    </row>
    <row r="1995" ht="12.75">
      <c r="F1995" s="172"/>
    </row>
    <row r="1996" ht="12.75">
      <c r="F1996" s="172"/>
    </row>
    <row r="1997" ht="12.75">
      <c r="F1997" s="172"/>
    </row>
    <row r="1998" ht="12.75">
      <c r="F1998" s="172"/>
    </row>
    <row r="1999" ht="12.75">
      <c r="F1999" s="172"/>
    </row>
    <row r="2000" ht="12.75">
      <c r="F2000" s="172"/>
    </row>
    <row r="2001" ht="12.75">
      <c r="F2001" s="172"/>
    </row>
    <row r="2002" ht="12.75">
      <c r="F2002" s="172"/>
    </row>
    <row r="2003" ht="12.75">
      <c r="F2003" s="172"/>
    </row>
    <row r="2004" ht="12.75">
      <c r="F2004" s="172"/>
    </row>
    <row r="2005" ht="12.75">
      <c r="F2005" s="172"/>
    </row>
    <row r="2006" ht="12.75">
      <c r="F2006" s="172"/>
    </row>
    <row r="2007" ht="12.75">
      <c r="F2007" s="172"/>
    </row>
    <row r="2008" ht="12.75">
      <c r="F2008" s="172"/>
    </row>
    <row r="2009" ht="12.75">
      <c r="F2009" s="172"/>
    </row>
    <row r="2010" ht="12.75">
      <c r="F2010" s="172"/>
    </row>
    <row r="2011" ht="12.75">
      <c r="F2011" s="172"/>
    </row>
    <row r="2012" ht="12.75">
      <c r="F2012" s="172"/>
    </row>
    <row r="2013" ht="12.75">
      <c r="F2013" s="172"/>
    </row>
    <row r="2014" ht="12.75">
      <c r="F2014" s="172"/>
    </row>
    <row r="2015" ht="12.75">
      <c r="F2015" s="172"/>
    </row>
    <row r="2016" ht="12.75">
      <c r="F2016" s="172"/>
    </row>
    <row r="2017" ht="12.75">
      <c r="F2017" s="172"/>
    </row>
    <row r="2018" ht="12.75">
      <c r="F2018" s="172"/>
    </row>
    <row r="2019" ht="12.75">
      <c r="F2019" s="172"/>
    </row>
    <row r="2020" ht="12.75">
      <c r="F2020" s="172"/>
    </row>
    <row r="2021" ht="12.75">
      <c r="F2021" s="172"/>
    </row>
    <row r="2022" ht="12.75">
      <c r="F2022" s="172"/>
    </row>
    <row r="2023" ht="12.75">
      <c r="F2023" s="172"/>
    </row>
    <row r="2024" ht="12.75">
      <c r="F2024" s="172"/>
    </row>
    <row r="2025" ht="12.75">
      <c r="F2025" s="172"/>
    </row>
    <row r="2026" ht="12.75">
      <c r="F2026" s="172"/>
    </row>
    <row r="2027" ht="12.75">
      <c r="F2027" s="172"/>
    </row>
    <row r="2028" ht="12.75">
      <c r="F2028" s="172"/>
    </row>
    <row r="2029" ht="12.75">
      <c r="F2029" s="172"/>
    </row>
    <row r="2030" ht="12.75">
      <c r="F2030" s="172"/>
    </row>
    <row r="2031" ht="12.75">
      <c r="F2031" s="172"/>
    </row>
    <row r="2032" ht="12.75">
      <c r="F2032" s="172"/>
    </row>
    <row r="2033" ht="12.75">
      <c r="F2033" s="172"/>
    </row>
    <row r="2034" ht="12.75">
      <c r="F2034" s="172"/>
    </row>
    <row r="2035" ht="12.75">
      <c r="F2035" s="172"/>
    </row>
    <row r="2036" ht="12.75">
      <c r="F2036" s="172"/>
    </row>
    <row r="2037" ht="12.75">
      <c r="F2037" s="172"/>
    </row>
    <row r="2038" ht="12.75">
      <c r="F2038" s="172"/>
    </row>
    <row r="2039" ht="12.75">
      <c r="F2039" s="172"/>
    </row>
    <row r="2040" ht="12.75">
      <c r="F2040" s="172"/>
    </row>
    <row r="2041" ht="12.75">
      <c r="F2041" s="172"/>
    </row>
    <row r="2042" ht="12.75">
      <c r="F2042" s="172"/>
    </row>
    <row r="2043" ht="12.75">
      <c r="F2043" s="172"/>
    </row>
    <row r="2044" ht="12.75">
      <c r="F2044" s="172"/>
    </row>
    <row r="2045" ht="12.75">
      <c r="F2045" s="172"/>
    </row>
    <row r="2046" ht="12.75">
      <c r="F2046" s="172"/>
    </row>
    <row r="2047" ht="12.75">
      <c r="F2047" s="172"/>
    </row>
    <row r="2048" ht="12.75">
      <c r="F2048" s="172"/>
    </row>
    <row r="2049" ht="12.75">
      <c r="F2049" s="172"/>
    </row>
    <row r="2050" ht="12.75">
      <c r="F2050" s="172"/>
    </row>
    <row r="2051" ht="12.75">
      <c r="F2051" s="172"/>
    </row>
    <row r="2052" ht="12.75">
      <c r="F2052" s="172"/>
    </row>
    <row r="2053" ht="12.75">
      <c r="F2053" s="172"/>
    </row>
    <row r="2054" ht="12.75">
      <c r="F2054" s="172"/>
    </row>
    <row r="2055" ht="12.75">
      <c r="F2055" s="172"/>
    </row>
    <row r="2056" ht="12.75">
      <c r="F2056" s="172"/>
    </row>
    <row r="2057" ht="12.75">
      <c r="F2057" s="172"/>
    </row>
    <row r="2058" ht="12.75">
      <c r="F2058" s="172"/>
    </row>
    <row r="2059" ht="12.75">
      <c r="F2059" s="172"/>
    </row>
    <row r="2060" ht="12.75">
      <c r="F2060" s="172"/>
    </row>
    <row r="2061" ht="12.75">
      <c r="F2061" s="172"/>
    </row>
    <row r="2062" ht="12.75">
      <c r="F2062" s="172"/>
    </row>
    <row r="2063" ht="12.75">
      <c r="F2063" s="172"/>
    </row>
    <row r="2064" ht="12.75">
      <c r="F2064" s="172"/>
    </row>
    <row r="2065" ht="12.75">
      <c r="F2065" s="172"/>
    </row>
    <row r="2066" ht="12.75">
      <c r="F2066" s="172"/>
    </row>
    <row r="2067" ht="12.75">
      <c r="F2067" s="172"/>
    </row>
    <row r="2068" ht="12.75">
      <c r="F2068" s="172"/>
    </row>
    <row r="2069" ht="12.75">
      <c r="F2069" s="172"/>
    </row>
    <row r="2070" ht="12.75">
      <c r="F2070" s="172"/>
    </row>
    <row r="2071" ht="12.75">
      <c r="F2071" s="172"/>
    </row>
    <row r="2072" ht="12.75">
      <c r="F2072" s="172"/>
    </row>
    <row r="2073" ht="12.75">
      <c r="F2073" s="172"/>
    </row>
    <row r="2074" ht="12.75">
      <c r="F2074" s="172"/>
    </row>
    <row r="2075" ht="12.75">
      <c r="F2075" s="172"/>
    </row>
    <row r="2076" ht="12.75">
      <c r="F2076" s="172"/>
    </row>
    <row r="2077" ht="12.75">
      <c r="F2077" s="172"/>
    </row>
    <row r="2078" ht="12.75">
      <c r="F2078" s="172"/>
    </row>
    <row r="2079" ht="12.75">
      <c r="F2079" s="172"/>
    </row>
    <row r="2080" ht="12.75">
      <c r="F2080" s="172"/>
    </row>
    <row r="2081" ht="12.75">
      <c r="F2081" s="172"/>
    </row>
    <row r="2082" ht="12.75">
      <c r="F2082" s="172"/>
    </row>
    <row r="2083" ht="12.75">
      <c r="F2083" s="172"/>
    </row>
    <row r="2084" ht="12.75">
      <c r="F2084" s="172"/>
    </row>
    <row r="2085" ht="12.75">
      <c r="F2085" s="172"/>
    </row>
    <row r="2086" ht="12.75">
      <c r="F2086" s="172"/>
    </row>
    <row r="2087" ht="12.75">
      <c r="F2087" s="172"/>
    </row>
    <row r="2088" ht="12.75">
      <c r="F2088" s="172"/>
    </row>
    <row r="2089" ht="12.75">
      <c r="F2089" s="172"/>
    </row>
    <row r="2090" ht="12.75">
      <c r="F2090" s="172"/>
    </row>
    <row r="2091" ht="12.75">
      <c r="F2091" s="172"/>
    </row>
    <row r="2092" ht="12.75">
      <c r="F2092" s="172"/>
    </row>
    <row r="2093" ht="12.75">
      <c r="F2093" s="172"/>
    </row>
    <row r="2094" ht="12.75">
      <c r="F2094" s="172"/>
    </row>
    <row r="2095" ht="12.75">
      <c r="F2095" s="172"/>
    </row>
    <row r="2096" ht="12.75">
      <c r="F2096" s="172"/>
    </row>
    <row r="2097" ht="12.75">
      <c r="F2097" s="172"/>
    </row>
    <row r="2098" ht="12.75">
      <c r="F2098" s="172"/>
    </row>
    <row r="2099" ht="12.75">
      <c r="F2099" s="172"/>
    </row>
    <row r="2100" ht="12.75">
      <c r="F2100" s="172"/>
    </row>
    <row r="2101" ht="12.75">
      <c r="F2101" s="172"/>
    </row>
    <row r="2102" ht="12.75">
      <c r="F2102" s="172"/>
    </row>
    <row r="2103" ht="12.75">
      <c r="F2103" s="172"/>
    </row>
    <row r="2104" ht="12.75">
      <c r="F2104" s="172"/>
    </row>
    <row r="2105" ht="12.75">
      <c r="F2105" s="172"/>
    </row>
    <row r="2106" ht="12.75">
      <c r="F2106" s="172"/>
    </row>
    <row r="2107" ht="12.75">
      <c r="F2107" s="172"/>
    </row>
    <row r="2108" ht="12.75">
      <c r="F2108" s="172"/>
    </row>
    <row r="2109" ht="12.75">
      <c r="F2109" s="172"/>
    </row>
    <row r="2110" ht="12.75">
      <c r="F2110" s="172"/>
    </row>
    <row r="2111" ht="12.75">
      <c r="F2111" s="172"/>
    </row>
    <row r="2112" ht="12.75">
      <c r="F2112" s="172"/>
    </row>
    <row r="2113" ht="12.75">
      <c r="F2113" s="172"/>
    </row>
    <row r="2114" ht="12.75">
      <c r="F2114" s="172"/>
    </row>
    <row r="2115" ht="12.75">
      <c r="F2115" s="172"/>
    </row>
    <row r="2116" ht="12.75">
      <c r="F2116" s="172"/>
    </row>
    <row r="2117" ht="12.75">
      <c r="F2117" s="172"/>
    </row>
    <row r="2118" ht="12.75">
      <c r="F2118" s="172"/>
    </row>
    <row r="2119" ht="12.75">
      <c r="F2119" s="172"/>
    </row>
    <row r="2120" ht="12.75">
      <c r="F2120" s="172"/>
    </row>
    <row r="2121" ht="12.75">
      <c r="F2121" s="172"/>
    </row>
    <row r="2122" ht="12.75">
      <c r="F2122" s="172"/>
    </row>
    <row r="2123" ht="12.75">
      <c r="F2123" s="172"/>
    </row>
    <row r="2124" ht="12.75">
      <c r="F2124" s="172"/>
    </row>
    <row r="2125" ht="12.75">
      <c r="F2125" s="172"/>
    </row>
    <row r="2126" ht="12.75">
      <c r="F2126" s="172"/>
    </row>
    <row r="2127" ht="12.75">
      <c r="F2127" s="172"/>
    </row>
    <row r="2128" ht="12.75">
      <c r="F2128" s="172"/>
    </row>
    <row r="2129" ht="12.75">
      <c r="F2129" s="172"/>
    </row>
    <row r="2130" ht="12.75">
      <c r="F2130" s="172"/>
    </row>
    <row r="2131" ht="12.75">
      <c r="F2131" s="172"/>
    </row>
    <row r="2132" ht="12.75">
      <c r="F2132" s="172"/>
    </row>
    <row r="2133" ht="12.75">
      <c r="F2133" s="172"/>
    </row>
    <row r="2134" ht="12.75">
      <c r="F2134" s="172"/>
    </row>
    <row r="2135" ht="12.75">
      <c r="F2135" s="172"/>
    </row>
    <row r="2136" ht="12.75">
      <c r="F2136" s="172"/>
    </row>
    <row r="2137" ht="12.75">
      <c r="F2137" s="172"/>
    </row>
    <row r="2138" ht="12.75">
      <c r="F2138" s="172"/>
    </row>
    <row r="2139" ht="12.75">
      <c r="F2139" s="172"/>
    </row>
    <row r="2140" ht="12.75">
      <c r="F2140" s="172"/>
    </row>
    <row r="2141" ht="12.75">
      <c r="F2141" s="172"/>
    </row>
    <row r="2142" ht="12.75">
      <c r="F2142" s="172"/>
    </row>
    <row r="2143" ht="12.75">
      <c r="F2143" s="172"/>
    </row>
    <row r="2144" ht="12.75">
      <c r="F2144" s="172"/>
    </row>
    <row r="2145" ht="12.75">
      <c r="F2145" s="172"/>
    </row>
    <row r="2146" ht="12.75">
      <c r="F2146" s="172"/>
    </row>
    <row r="2147" ht="12.75">
      <c r="F2147" s="172"/>
    </row>
    <row r="2148" ht="12.75">
      <c r="F2148" s="172"/>
    </row>
    <row r="2149" ht="12.75">
      <c r="F2149" s="172"/>
    </row>
    <row r="2150" ht="12.75">
      <c r="F2150" s="172"/>
    </row>
    <row r="2151" ht="12.75">
      <c r="F2151" s="172"/>
    </row>
    <row r="2152" ht="12.75">
      <c r="F2152" s="172"/>
    </row>
    <row r="2153" ht="12.75">
      <c r="F2153" s="172"/>
    </row>
    <row r="2154" ht="12.75">
      <c r="F2154" s="172"/>
    </row>
    <row r="2155" ht="12.75">
      <c r="F2155" s="172"/>
    </row>
    <row r="2156" ht="12.75">
      <c r="F2156" s="172"/>
    </row>
    <row r="2157" ht="12.75">
      <c r="F2157" s="172"/>
    </row>
    <row r="2158" ht="12.75">
      <c r="F2158" s="172"/>
    </row>
    <row r="2159" ht="12.75">
      <c r="F2159" s="172"/>
    </row>
    <row r="2160" ht="12.75">
      <c r="F2160" s="172"/>
    </row>
    <row r="2161" ht="12.75">
      <c r="F2161" s="172"/>
    </row>
    <row r="2162" ht="12.75">
      <c r="F2162" s="172"/>
    </row>
    <row r="2163" ht="12.75">
      <c r="F2163" s="172"/>
    </row>
    <row r="2164" ht="12.75">
      <c r="F2164" s="172"/>
    </row>
    <row r="2165" ht="12.75">
      <c r="F2165" s="172"/>
    </row>
    <row r="2166" ht="12.75">
      <c r="F2166" s="172"/>
    </row>
    <row r="2167" ht="12.75">
      <c r="F2167" s="172"/>
    </row>
    <row r="2168" ht="12.75">
      <c r="F2168" s="172"/>
    </row>
    <row r="2169" ht="12.75">
      <c r="F2169" s="172"/>
    </row>
    <row r="2170" ht="12.75">
      <c r="F2170" s="172"/>
    </row>
    <row r="2171" ht="12.75">
      <c r="F2171" s="172"/>
    </row>
    <row r="2172" ht="12.75">
      <c r="F2172" s="172"/>
    </row>
    <row r="2173" ht="12.75">
      <c r="F2173" s="172"/>
    </row>
    <row r="2174" ht="12.75">
      <c r="F2174" s="172"/>
    </row>
    <row r="2175" ht="12.75">
      <c r="F2175" s="172"/>
    </row>
    <row r="2176" ht="12.75">
      <c r="F2176" s="172"/>
    </row>
    <row r="2177" ht="12.75">
      <c r="F2177" s="172"/>
    </row>
    <row r="2178" ht="12.75">
      <c r="F2178" s="172"/>
    </row>
    <row r="2179" ht="12.75">
      <c r="F2179" s="172"/>
    </row>
    <row r="2180" ht="12.75">
      <c r="F2180" s="172"/>
    </row>
    <row r="2181" ht="12.75">
      <c r="F2181" s="172"/>
    </row>
    <row r="2182" ht="12.75">
      <c r="F2182" s="172"/>
    </row>
    <row r="2183" ht="12.75">
      <c r="F2183" s="172"/>
    </row>
    <row r="2184" ht="12.75">
      <c r="F2184" s="172"/>
    </row>
    <row r="2185" ht="12.75">
      <c r="F2185" s="172"/>
    </row>
    <row r="2186" ht="12.75">
      <c r="F2186" s="172"/>
    </row>
    <row r="2187" ht="12.75">
      <c r="F2187" s="172"/>
    </row>
    <row r="2188" ht="12.75">
      <c r="F2188" s="172"/>
    </row>
    <row r="2189" ht="12.75">
      <c r="F2189" s="172"/>
    </row>
    <row r="2190" ht="12.75">
      <c r="F2190" s="172"/>
    </row>
    <row r="2191" ht="12.75">
      <c r="F2191" s="172"/>
    </row>
    <row r="2192" ht="12.75">
      <c r="F2192" s="172"/>
    </row>
    <row r="2193" ht="12.75">
      <c r="F2193" s="172"/>
    </row>
    <row r="2194" ht="12.75">
      <c r="F2194" s="172"/>
    </row>
    <row r="2195" ht="12.75">
      <c r="F2195" s="172"/>
    </row>
    <row r="2196" ht="12.75">
      <c r="F2196" s="172"/>
    </row>
    <row r="2197" ht="12.75">
      <c r="F2197" s="172"/>
    </row>
    <row r="2198" ht="12.75">
      <c r="F2198" s="172"/>
    </row>
    <row r="2199" ht="12.75">
      <c r="F2199" s="172"/>
    </row>
    <row r="2200" ht="12.75">
      <c r="F2200" s="172"/>
    </row>
    <row r="2201" ht="12.75">
      <c r="F2201" s="172"/>
    </row>
    <row r="2202" ht="12.75">
      <c r="F2202" s="172"/>
    </row>
    <row r="2203" ht="12.75">
      <c r="F2203" s="172"/>
    </row>
    <row r="2204" ht="12.75">
      <c r="F2204" s="172"/>
    </row>
    <row r="2205" ht="12.75">
      <c r="F2205" s="172"/>
    </row>
    <row r="2206" ht="12.75">
      <c r="F2206" s="172"/>
    </row>
    <row r="2207" ht="12.75">
      <c r="F2207" s="172"/>
    </row>
    <row r="2208" ht="12.75">
      <c r="F2208" s="172"/>
    </row>
    <row r="2209" ht="12.75">
      <c r="F2209" s="172"/>
    </row>
    <row r="2210" ht="12.75">
      <c r="F2210" s="172"/>
    </row>
    <row r="2211" ht="12.75">
      <c r="F2211" s="172"/>
    </row>
    <row r="2212" ht="12.75">
      <c r="F2212" s="172"/>
    </row>
    <row r="2213" ht="12.75">
      <c r="F2213" s="172"/>
    </row>
    <row r="2214" ht="12.75">
      <c r="F2214" s="172"/>
    </row>
    <row r="2215" ht="12.75">
      <c r="F2215" s="172"/>
    </row>
    <row r="2216" ht="12.75">
      <c r="F2216" s="172"/>
    </row>
    <row r="2217" ht="12.75">
      <c r="F2217" s="172"/>
    </row>
    <row r="2218" ht="12.75">
      <c r="F2218" s="172"/>
    </row>
    <row r="2219" ht="12.75">
      <c r="F2219" s="172"/>
    </row>
    <row r="2220" ht="12.75">
      <c r="F2220" s="172"/>
    </row>
    <row r="2221" ht="12.75">
      <c r="F2221" s="172"/>
    </row>
    <row r="2222" ht="12.75">
      <c r="F2222" s="172"/>
    </row>
    <row r="2223" ht="12.75">
      <c r="F2223" s="172"/>
    </row>
    <row r="2224" ht="12.75">
      <c r="F2224" s="172"/>
    </row>
    <row r="2225" ht="12.75">
      <c r="F2225" s="172"/>
    </row>
    <row r="2226" ht="12.75">
      <c r="F2226" s="172"/>
    </row>
    <row r="2227" ht="12.75">
      <c r="F2227" s="172"/>
    </row>
    <row r="2228" ht="12.75">
      <c r="F2228" s="172"/>
    </row>
    <row r="2229" ht="12.75">
      <c r="F2229" s="172"/>
    </row>
    <row r="2230" ht="12.75">
      <c r="F2230" s="172"/>
    </row>
    <row r="2231" ht="12.75">
      <c r="F2231" s="172"/>
    </row>
    <row r="2232" ht="12.75">
      <c r="F2232" s="172"/>
    </row>
    <row r="2233" ht="12.75">
      <c r="F2233" s="172"/>
    </row>
    <row r="2234" ht="12.75">
      <c r="F2234" s="172"/>
    </row>
    <row r="2235" ht="12.75">
      <c r="F2235" s="172"/>
    </row>
    <row r="2236" ht="12.75">
      <c r="F2236" s="172"/>
    </row>
    <row r="2237" ht="12.75">
      <c r="F2237" s="172"/>
    </row>
    <row r="2238" ht="12.75">
      <c r="F2238" s="172"/>
    </row>
    <row r="2239" ht="12.75">
      <c r="F2239" s="172"/>
    </row>
    <row r="2240" ht="12.75">
      <c r="F2240" s="172"/>
    </row>
    <row r="2241" ht="12.75">
      <c r="F2241" s="172"/>
    </row>
    <row r="2242" ht="12.75">
      <c r="F2242" s="172"/>
    </row>
    <row r="2243" ht="12.75">
      <c r="F2243" s="172"/>
    </row>
    <row r="2244" ht="12.75">
      <c r="F2244" s="172"/>
    </row>
    <row r="2245" ht="12.75">
      <c r="F2245" s="172"/>
    </row>
    <row r="2246" ht="12.75">
      <c r="F2246" s="172"/>
    </row>
    <row r="2247" ht="12.75">
      <c r="F2247" s="172"/>
    </row>
    <row r="2248" ht="12.75">
      <c r="F2248" s="172"/>
    </row>
    <row r="2249" ht="12.75">
      <c r="F2249" s="172"/>
    </row>
    <row r="2250" ht="12.75">
      <c r="F2250" s="172"/>
    </row>
    <row r="2251" ht="12.75">
      <c r="F2251" s="172"/>
    </row>
    <row r="2252" ht="12.75">
      <c r="F2252" s="172"/>
    </row>
    <row r="2253" ht="12.75">
      <c r="F2253" s="172"/>
    </row>
    <row r="2254" ht="12.75">
      <c r="F2254" s="172"/>
    </row>
    <row r="2255" ht="12.75">
      <c r="F2255" s="172"/>
    </row>
    <row r="2256" ht="12.75">
      <c r="F2256" s="172"/>
    </row>
    <row r="2257" ht="12.75">
      <c r="F2257" s="172"/>
    </row>
    <row r="2258" ht="12.75">
      <c r="F2258" s="172"/>
    </row>
    <row r="2259" ht="12.75">
      <c r="F2259" s="172"/>
    </row>
    <row r="2260" ht="12.75">
      <c r="F2260" s="172"/>
    </row>
    <row r="2261" ht="12.75">
      <c r="F2261" s="172"/>
    </row>
    <row r="2262" ht="12.75">
      <c r="F2262" s="172"/>
    </row>
    <row r="2263" ht="12.75">
      <c r="F2263" s="172"/>
    </row>
    <row r="2264" ht="12.75">
      <c r="F2264" s="172"/>
    </row>
    <row r="2265" ht="12.75">
      <c r="F2265" s="172"/>
    </row>
    <row r="2266" ht="12.75">
      <c r="F2266" s="172"/>
    </row>
    <row r="2267" ht="12.75">
      <c r="F2267" s="172"/>
    </row>
    <row r="2268" ht="12.75">
      <c r="F2268" s="172"/>
    </row>
    <row r="2269" ht="12.75">
      <c r="F2269" s="172"/>
    </row>
    <row r="2270" ht="12.75">
      <c r="F2270" s="172"/>
    </row>
    <row r="2271" ht="12.75">
      <c r="F2271" s="172"/>
    </row>
    <row r="2272" ht="12.75">
      <c r="F2272" s="172"/>
    </row>
    <row r="2273" ht="12.75">
      <c r="F2273" s="172"/>
    </row>
    <row r="2274" ht="12.75">
      <c r="F2274" s="172"/>
    </row>
    <row r="2275" ht="12.75">
      <c r="F2275" s="172"/>
    </row>
    <row r="2276" ht="12.75">
      <c r="F2276" s="172"/>
    </row>
    <row r="2277" ht="12.75">
      <c r="F2277" s="172"/>
    </row>
    <row r="2278" ht="12.75">
      <c r="F2278" s="172"/>
    </row>
    <row r="2279" ht="12.75">
      <c r="F2279" s="172"/>
    </row>
    <row r="2280" ht="12.75">
      <c r="F2280" s="172"/>
    </row>
    <row r="2281" ht="12.75">
      <c r="F2281" s="172"/>
    </row>
    <row r="2282" ht="12.75">
      <c r="F2282" s="172"/>
    </row>
    <row r="2283" ht="12.75">
      <c r="F2283" s="172"/>
    </row>
    <row r="2284" ht="12.75">
      <c r="F2284" s="172"/>
    </row>
    <row r="2285" ht="12.75">
      <c r="F2285" s="172"/>
    </row>
    <row r="2286" ht="12.75">
      <c r="F2286" s="172"/>
    </row>
    <row r="2287" ht="12.75">
      <c r="F2287" s="172"/>
    </row>
    <row r="2288" ht="12.75">
      <c r="F2288" s="172"/>
    </row>
    <row r="2289" ht="12.75">
      <c r="F2289" s="172"/>
    </row>
    <row r="2290" ht="12.75">
      <c r="F2290" s="172"/>
    </row>
    <row r="2291" ht="12.75">
      <c r="F2291" s="172"/>
    </row>
    <row r="2292" ht="12.75">
      <c r="F2292" s="172"/>
    </row>
    <row r="2293" ht="12.75">
      <c r="F2293" s="172"/>
    </row>
    <row r="2294" ht="12.75">
      <c r="F2294" s="172"/>
    </row>
    <row r="2295" ht="12.75">
      <c r="F2295" s="172"/>
    </row>
    <row r="2296" ht="12.75">
      <c r="F2296" s="172"/>
    </row>
    <row r="2297" ht="12.75">
      <c r="F2297" s="172"/>
    </row>
    <row r="2298" ht="12.75">
      <c r="F2298" s="172"/>
    </row>
    <row r="2299" ht="12.75">
      <c r="F2299" s="172"/>
    </row>
    <row r="2300" ht="12.75">
      <c r="F2300" s="172"/>
    </row>
    <row r="2301" ht="12.75">
      <c r="F2301" s="172"/>
    </row>
    <row r="2302" ht="12.75">
      <c r="F2302" s="172"/>
    </row>
    <row r="2303" ht="12.75">
      <c r="F2303" s="172"/>
    </row>
    <row r="2304" ht="12.75">
      <c r="F2304" s="172"/>
    </row>
    <row r="2305" ht="12.75">
      <c r="F2305" s="172"/>
    </row>
    <row r="2306" ht="12.75">
      <c r="F2306" s="172"/>
    </row>
    <row r="2307" ht="12.75">
      <c r="F2307" s="172"/>
    </row>
    <row r="2308" ht="12.75">
      <c r="F2308" s="172"/>
    </row>
    <row r="2309" ht="12.75">
      <c r="F2309" s="172"/>
    </row>
    <row r="2310" ht="12.75">
      <c r="F2310" s="172"/>
    </row>
    <row r="2311" ht="12.75">
      <c r="F2311" s="172"/>
    </row>
    <row r="2312" ht="12.75">
      <c r="F2312" s="172"/>
    </row>
    <row r="2313" ht="12.75">
      <c r="F2313" s="172"/>
    </row>
    <row r="2314" ht="12.75">
      <c r="F2314" s="172"/>
    </row>
    <row r="2315" ht="12.75">
      <c r="F2315" s="172"/>
    </row>
    <row r="2316" ht="12.75">
      <c r="F2316" s="172"/>
    </row>
    <row r="2317" ht="12.75">
      <c r="F2317" s="172"/>
    </row>
    <row r="2318" ht="12.75">
      <c r="F2318" s="172"/>
    </row>
    <row r="2319" ht="12.75">
      <c r="F2319" s="172"/>
    </row>
    <row r="2320" ht="12.75">
      <c r="F2320" s="172"/>
    </row>
    <row r="2321" ht="12.75">
      <c r="F2321" s="172"/>
    </row>
    <row r="2322" ht="12.75">
      <c r="F2322" s="172"/>
    </row>
    <row r="2323" ht="12.75">
      <c r="F2323" s="172"/>
    </row>
    <row r="2324" ht="12.75">
      <c r="F2324" s="172"/>
    </row>
    <row r="2325" ht="12.75">
      <c r="F2325" s="172"/>
    </row>
    <row r="2326" ht="12.75">
      <c r="F2326" s="172"/>
    </row>
    <row r="2327" ht="12.75">
      <c r="F2327" s="172"/>
    </row>
    <row r="2328" ht="12.75">
      <c r="F2328" s="172"/>
    </row>
    <row r="2329" ht="12.75">
      <c r="F2329" s="172"/>
    </row>
    <row r="2330" ht="12.75">
      <c r="F2330" s="172"/>
    </row>
    <row r="2331" ht="12.75">
      <c r="F2331" s="172"/>
    </row>
    <row r="2332" ht="12.75">
      <c r="F2332" s="172"/>
    </row>
    <row r="2333" ht="12.75">
      <c r="F2333" s="172"/>
    </row>
    <row r="2334" ht="12.75">
      <c r="F2334" s="172"/>
    </row>
    <row r="2335" ht="12.75">
      <c r="F2335" s="172"/>
    </row>
    <row r="2336" ht="12.75">
      <c r="F2336" s="172"/>
    </row>
    <row r="2337" ht="12.75">
      <c r="F2337" s="172"/>
    </row>
    <row r="2338" ht="12.75">
      <c r="F2338" s="172"/>
    </row>
    <row r="2339" ht="12.75">
      <c r="F2339" s="172"/>
    </row>
    <row r="2340" ht="12.75">
      <c r="F2340" s="172"/>
    </row>
    <row r="2341" ht="12.75">
      <c r="F2341" s="172"/>
    </row>
    <row r="2342" ht="12.75">
      <c r="F2342" s="172"/>
    </row>
    <row r="2343" ht="12.75">
      <c r="F2343" s="172"/>
    </row>
    <row r="2344" ht="12.75">
      <c r="F2344" s="172"/>
    </row>
    <row r="2345" ht="12.75">
      <c r="F2345" s="172"/>
    </row>
    <row r="2346" ht="12.75">
      <c r="F2346" s="172"/>
    </row>
    <row r="2347" ht="12.75">
      <c r="F2347" s="172"/>
    </row>
    <row r="2348" ht="12.75">
      <c r="F2348" s="172"/>
    </row>
    <row r="2349" ht="12.75">
      <c r="F2349" s="172"/>
    </row>
    <row r="2350" ht="12.75">
      <c r="F2350" s="172"/>
    </row>
    <row r="2351" ht="12.75">
      <c r="F2351" s="172"/>
    </row>
    <row r="2352" ht="12.75">
      <c r="F2352" s="172"/>
    </row>
    <row r="2353" ht="12.75">
      <c r="F2353" s="172"/>
    </row>
    <row r="2354" ht="12.75">
      <c r="F2354" s="172"/>
    </row>
    <row r="2355" ht="12.75">
      <c r="F2355" s="172"/>
    </row>
    <row r="2356" ht="12.75">
      <c r="F2356" s="172"/>
    </row>
    <row r="2357" ht="12.75">
      <c r="F2357" s="172"/>
    </row>
    <row r="2358" ht="12.75">
      <c r="F2358" s="172"/>
    </row>
    <row r="2359" ht="12.75">
      <c r="F2359" s="172"/>
    </row>
    <row r="2360" ht="12.75">
      <c r="F2360" s="172"/>
    </row>
    <row r="2361" ht="12.75">
      <c r="F2361" s="172"/>
    </row>
    <row r="2362" ht="12.75">
      <c r="F2362" s="172"/>
    </row>
    <row r="2363" ht="12.75">
      <c r="F2363" s="172"/>
    </row>
    <row r="2364" ht="12.75">
      <c r="F2364" s="172"/>
    </row>
    <row r="2365" ht="12.75">
      <c r="F2365" s="172"/>
    </row>
    <row r="2366" ht="12.75">
      <c r="F2366" s="172"/>
    </row>
    <row r="2367" ht="12.75">
      <c r="F2367" s="172"/>
    </row>
    <row r="2368" ht="12.75">
      <c r="F2368" s="172"/>
    </row>
    <row r="2369" ht="12.75">
      <c r="F2369" s="172"/>
    </row>
    <row r="2370" ht="12.75">
      <c r="F2370" s="172"/>
    </row>
    <row r="2371" ht="12.75">
      <c r="F2371" s="172"/>
    </row>
    <row r="2372" ht="12.75">
      <c r="F2372" s="172"/>
    </row>
    <row r="2373" ht="12.75">
      <c r="F2373" s="172"/>
    </row>
    <row r="2374" ht="12.75">
      <c r="F2374" s="172"/>
    </row>
    <row r="2375" ht="12.75">
      <c r="F2375" s="172"/>
    </row>
    <row r="2376" ht="12.75">
      <c r="F2376" s="172"/>
    </row>
    <row r="2377" ht="12.75">
      <c r="F2377" s="172"/>
    </row>
    <row r="2378" ht="12.75">
      <c r="F2378" s="172"/>
    </row>
    <row r="2379" ht="12.75">
      <c r="F2379" s="172"/>
    </row>
    <row r="2380" ht="12.75">
      <c r="F2380" s="172"/>
    </row>
    <row r="2381" ht="12.75">
      <c r="F2381" s="172"/>
    </row>
    <row r="2382" ht="12.75">
      <c r="F2382" s="172"/>
    </row>
    <row r="2383" ht="12.75">
      <c r="F2383" s="172"/>
    </row>
    <row r="2384" ht="12.75">
      <c r="F2384" s="172"/>
    </row>
    <row r="2385" ht="12.75">
      <c r="F2385" s="172"/>
    </row>
    <row r="2386" ht="12.75">
      <c r="F2386" s="172"/>
    </row>
    <row r="2387" ht="12.75">
      <c r="F2387" s="172"/>
    </row>
    <row r="2388" ht="12.75">
      <c r="F2388" s="172"/>
    </row>
    <row r="2389" ht="12.75">
      <c r="F2389" s="172"/>
    </row>
    <row r="2390" ht="12.75">
      <c r="F2390" s="172"/>
    </row>
    <row r="2391" ht="12.75">
      <c r="F2391" s="172"/>
    </row>
    <row r="2392" ht="12.75">
      <c r="F2392" s="172"/>
    </row>
    <row r="2393" ht="12.75">
      <c r="F2393" s="172"/>
    </row>
    <row r="2394" ht="12.75">
      <c r="F2394" s="172"/>
    </row>
    <row r="2395" ht="12.75">
      <c r="F2395" s="172"/>
    </row>
    <row r="2396" ht="12.75">
      <c r="F2396" s="172"/>
    </row>
    <row r="2397" ht="12.75">
      <c r="F2397" s="172"/>
    </row>
    <row r="2398" ht="12.75">
      <c r="F2398" s="172"/>
    </row>
    <row r="2399" ht="12.75">
      <c r="F2399" s="172"/>
    </row>
    <row r="2400" ht="12.75">
      <c r="F2400" s="172"/>
    </row>
    <row r="2401" ht="12.75">
      <c r="F2401" s="172"/>
    </row>
    <row r="2402" ht="12.75">
      <c r="F2402" s="172"/>
    </row>
    <row r="2403" ht="12.75">
      <c r="F2403" s="172"/>
    </row>
    <row r="2404" ht="12.75">
      <c r="F2404" s="172"/>
    </row>
    <row r="2405" ht="12.75">
      <c r="F2405" s="172"/>
    </row>
    <row r="2406" ht="12.75">
      <c r="F2406" s="172"/>
    </row>
    <row r="2407" ht="12.75">
      <c r="F2407" s="172"/>
    </row>
    <row r="2408" ht="12.75">
      <c r="F2408" s="172"/>
    </row>
    <row r="2409" ht="12.75">
      <c r="F2409" s="172"/>
    </row>
    <row r="2410" ht="12.75">
      <c r="F2410" s="172"/>
    </row>
    <row r="2411" ht="12.75">
      <c r="F2411" s="172"/>
    </row>
    <row r="2412" ht="12.75">
      <c r="F2412" s="172"/>
    </row>
    <row r="2413" ht="12.75">
      <c r="F2413" s="172"/>
    </row>
    <row r="2414" ht="12.75">
      <c r="F2414" s="172"/>
    </row>
    <row r="2415" ht="12.75">
      <c r="F2415" s="172"/>
    </row>
    <row r="2416" ht="12.75">
      <c r="F2416" s="172"/>
    </row>
    <row r="2417" ht="12.75">
      <c r="F2417" s="172"/>
    </row>
    <row r="2418" ht="12.75">
      <c r="F2418" s="172"/>
    </row>
    <row r="2419" ht="12.75">
      <c r="F2419" s="172"/>
    </row>
    <row r="2420" ht="12.75">
      <c r="F2420" s="172"/>
    </row>
    <row r="2421" ht="12.75">
      <c r="F2421" s="172"/>
    </row>
    <row r="2422" ht="12.75">
      <c r="F2422" s="172"/>
    </row>
    <row r="2423" ht="12.75">
      <c r="F2423" s="172"/>
    </row>
    <row r="2424" ht="12.75">
      <c r="F2424" s="172"/>
    </row>
    <row r="2425" ht="12.75">
      <c r="F2425" s="172"/>
    </row>
    <row r="2426" ht="12.75">
      <c r="F2426" s="172"/>
    </row>
    <row r="2427" ht="12.75">
      <c r="F2427" s="172"/>
    </row>
    <row r="2428" ht="12.75">
      <c r="F2428" s="172"/>
    </row>
    <row r="2429" ht="12.75">
      <c r="F2429" s="172"/>
    </row>
    <row r="2430" ht="12.75">
      <c r="F2430" s="172"/>
    </row>
    <row r="2431" ht="12.75">
      <c r="F2431" s="172"/>
    </row>
    <row r="2432" ht="12.75">
      <c r="F2432" s="172"/>
    </row>
    <row r="2433" ht="12.75">
      <c r="F2433" s="172"/>
    </row>
    <row r="2434" ht="12.75">
      <c r="F2434" s="172"/>
    </row>
    <row r="2435" ht="12.75">
      <c r="F2435" s="172"/>
    </row>
    <row r="2436" ht="12.75">
      <c r="F2436" s="172"/>
    </row>
    <row r="2437" ht="12.75">
      <c r="F2437" s="172"/>
    </row>
    <row r="2438" ht="12.75">
      <c r="F2438" s="172"/>
    </row>
    <row r="2439" ht="12.75">
      <c r="F2439" s="172"/>
    </row>
    <row r="2440" ht="12.75">
      <c r="F2440" s="172"/>
    </row>
    <row r="2441" ht="12.75">
      <c r="F2441" s="172"/>
    </row>
    <row r="2442" ht="12.75">
      <c r="F2442" s="172"/>
    </row>
    <row r="2443" ht="12.75">
      <c r="F2443" s="172"/>
    </row>
    <row r="2444" ht="12.75">
      <c r="F2444" s="172"/>
    </row>
    <row r="2445" ht="12.75">
      <c r="F2445" s="172"/>
    </row>
    <row r="2446" ht="12.75">
      <c r="F2446" s="172"/>
    </row>
    <row r="2447" ht="12.75">
      <c r="F2447" s="172"/>
    </row>
    <row r="2448" ht="12.75">
      <c r="F2448" s="172"/>
    </row>
    <row r="2449" ht="12.75">
      <c r="F2449" s="172"/>
    </row>
    <row r="2450" ht="12.75">
      <c r="F2450" s="172"/>
    </row>
    <row r="2451" ht="12.75">
      <c r="F2451" s="172"/>
    </row>
    <row r="2452" ht="12.75">
      <c r="F2452" s="172"/>
    </row>
    <row r="2453" ht="12.75">
      <c r="F2453" s="172"/>
    </row>
    <row r="2454" ht="12.75">
      <c r="F2454" s="172"/>
    </row>
    <row r="2455" ht="12.75">
      <c r="F2455" s="172"/>
    </row>
    <row r="2456" ht="12.75">
      <c r="F2456" s="172"/>
    </row>
    <row r="2457" ht="12.75">
      <c r="F2457" s="172"/>
    </row>
    <row r="2458" ht="12.75">
      <c r="F2458" s="172"/>
    </row>
    <row r="2459" ht="12.75">
      <c r="F2459" s="172"/>
    </row>
    <row r="2460" ht="12.75">
      <c r="F2460" s="172"/>
    </row>
    <row r="2461" ht="12.75">
      <c r="F2461" s="172"/>
    </row>
    <row r="2462" ht="12.75">
      <c r="F2462" s="172"/>
    </row>
    <row r="2463" ht="12.75">
      <c r="F2463" s="172"/>
    </row>
    <row r="2464" ht="12.75">
      <c r="F2464" s="172"/>
    </row>
    <row r="2465" ht="12.75">
      <c r="F2465" s="172"/>
    </row>
    <row r="2466" ht="12.75">
      <c r="F2466" s="172"/>
    </row>
    <row r="2467" ht="12.75">
      <c r="F2467" s="172"/>
    </row>
    <row r="2468" ht="12.75">
      <c r="F2468" s="172"/>
    </row>
    <row r="2469" ht="12.75">
      <c r="F2469" s="172"/>
    </row>
    <row r="2470" ht="12.75">
      <c r="F2470" s="172"/>
    </row>
    <row r="2471" ht="12.75">
      <c r="F2471" s="172"/>
    </row>
    <row r="2472" ht="12.75">
      <c r="F2472" s="172"/>
    </row>
    <row r="2473" ht="12.75">
      <c r="F2473" s="172"/>
    </row>
    <row r="2474" ht="12.75">
      <c r="F2474" s="172"/>
    </row>
    <row r="2475" ht="12.75">
      <c r="F2475" s="172"/>
    </row>
    <row r="2476" ht="12.75">
      <c r="F2476" s="172"/>
    </row>
    <row r="2477" ht="12.75">
      <c r="F2477" s="172"/>
    </row>
    <row r="2478" ht="12.75">
      <c r="F2478" s="172"/>
    </row>
    <row r="2479" ht="12.75">
      <c r="F2479" s="172"/>
    </row>
    <row r="2480" ht="12.75">
      <c r="F2480" s="172"/>
    </row>
    <row r="2481" ht="12.75">
      <c r="F2481" s="172"/>
    </row>
    <row r="2482" ht="12.75">
      <c r="F2482" s="172"/>
    </row>
    <row r="2483" ht="12.75">
      <c r="F2483" s="172"/>
    </row>
    <row r="2484" ht="12.75">
      <c r="F2484" s="172"/>
    </row>
    <row r="2485" ht="12.75">
      <c r="F2485" s="172"/>
    </row>
    <row r="2486" ht="12.75">
      <c r="F2486" s="172"/>
    </row>
    <row r="2487" ht="12.75">
      <c r="F2487" s="172"/>
    </row>
    <row r="2488" ht="12.75">
      <c r="F2488" s="172"/>
    </row>
    <row r="2489" ht="12.75">
      <c r="F2489" s="172"/>
    </row>
    <row r="2490" ht="12.75">
      <c r="F2490" s="172"/>
    </row>
    <row r="2491" ht="12.75">
      <c r="F2491" s="172"/>
    </row>
    <row r="2492" ht="12.75">
      <c r="F2492" s="172"/>
    </row>
    <row r="2493" ht="12.75">
      <c r="F2493" s="172"/>
    </row>
    <row r="2494" ht="12.75">
      <c r="F2494" s="172"/>
    </row>
    <row r="2495" ht="12.75">
      <c r="F2495" s="172"/>
    </row>
    <row r="2496" ht="12.75">
      <c r="F2496" s="172"/>
    </row>
    <row r="2497" ht="12.75">
      <c r="F2497" s="172"/>
    </row>
    <row r="2498" ht="12.75">
      <c r="F2498" s="172"/>
    </row>
    <row r="2499" ht="12.75">
      <c r="F2499" s="172"/>
    </row>
    <row r="2500" ht="12.75">
      <c r="F2500" s="172"/>
    </row>
    <row r="2501" ht="12.75">
      <c r="F2501" s="172"/>
    </row>
    <row r="2502" ht="12.75">
      <c r="F2502" s="172"/>
    </row>
    <row r="2503" ht="12.75">
      <c r="F2503" s="172"/>
    </row>
    <row r="2504" ht="12.75">
      <c r="F2504" s="172"/>
    </row>
    <row r="2505" ht="12.75">
      <c r="F2505" s="172"/>
    </row>
    <row r="2506" ht="12.75">
      <c r="F2506" s="172"/>
    </row>
    <row r="2507" ht="12.75">
      <c r="F2507" s="172"/>
    </row>
    <row r="2508" ht="12.75">
      <c r="F2508" s="172"/>
    </row>
    <row r="2509" ht="12.75">
      <c r="F2509" s="172"/>
    </row>
    <row r="2510" ht="12.75">
      <c r="F2510" s="172"/>
    </row>
    <row r="2511" ht="12.75">
      <c r="F2511" s="172"/>
    </row>
    <row r="2512" ht="12.75">
      <c r="F2512" s="172"/>
    </row>
    <row r="2513" ht="12.75">
      <c r="F2513" s="172"/>
    </row>
    <row r="2514" ht="12.75">
      <c r="F2514" s="172"/>
    </row>
    <row r="2515" ht="12.75">
      <c r="F2515" s="172"/>
    </row>
    <row r="2516" ht="12.75">
      <c r="F2516" s="172"/>
    </row>
    <row r="2517" ht="12.75">
      <c r="F2517" s="172"/>
    </row>
    <row r="2518" ht="12.75">
      <c r="F2518" s="172"/>
    </row>
    <row r="2519" ht="12.75">
      <c r="F2519" s="172"/>
    </row>
    <row r="2520" ht="12.75">
      <c r="F2520" s="172"/>
    </row>
    <row r="2521" ht="12.75">
      <c r="F2521" s="172"/>
    </row>
    <row r="2522" ht="12.75">
      <c r="F2522" s="172"/>
    </row>
    <row r="2523" ht="12.75">
      <c r="F2523" s="172"/>
    </row>
    <row r="2524" ht="12.75">
      <c r="F2524" s="172"/>
    </row>
    <row r="2525" ht="12.75">
      <c r="F2525" s="172"/>
    </row>
    <row r="2526" ht="12.75">
      <c r="F2526" s="172"/>
    </row>
    <row r="2527" ht="12.75">
      <c r="F2527" s="172"/>
    </row>
    <row r="2528" ht="12.75">
      <c r="F2528" s="172"/>
    </row>
    <row r="2529" ht="12.75">
      <c r="F2529" s="172"/>
    </row>
    <row r="2530" ht="12.75">
      <c r="F2530" s="172"/>
    </row>
    <row r="2531" ht="12.75">
      <c r="F2531" s="172"/>
    </row>
    <row r="2532" ht="12.75">
      <c r="F2532" s="172"/>
    </row>
    <row r="2533" ht="12.75">
      <c r="F2533" s="172"/>
    </row>
    <row r="2534" ht="12.75">
      <c r="F2534" s="172"/>
    </row>
    <row r="2535" ht="12.75">
      <c r="F2535" s="172"/>
    </row>
    <row r="2536" ht="12.75">
      <c r="F2536" s="172"/>
    </row>
    <row r="2537" ht="12.75">
      <c r="F2537" s="172"/>
    </row>
    <row r="2538" ht="12.75">
      <c r="F2538" s="172"/>
    </row>
    <row r="2539" ht="12.75">
      <c r="F2539" s="172"/>
    </row>
    <row r="2540" ht="12.75">
      <c r="F2540" s="172"/>
    </row>
    <row r="2541" ht="12.75">
      <c r="F2541" s="172"/>
    </row>
    <row r="2542" ht="12.75">
      <c r="F2542" s="172"/>
    </row>
    <row r="2543" ht="12.75">
      <c r="F2543" s="172"/>
    </row>
    <row r="2544" ht="12.75">
      <c r="F2544" s="172"/>
    </row>
    <row r="2545" ht="12.75">
      <c r="F2545" s="172"/>
    </row>
    <row r="2546" ht="12.75">
      <c r="F2546" s="172"/>
    </row>
    <row r="2547" ht="12.75">
      <c r="F2547" s="172"/>
    </row>
    <row r="2548" ht="12.75">
      <c r="F2548" s="172"/>
    </row>
    <row r="2549" ht="12.75">
      <c r="F2549" s="172"/>
    </row>
    <row r="2550" ht="12.75">
      <c r="F2550" s="172"/>
    </row>
    <row r="2551" ht="12.75">
      <c r="F2551" s="172"/>
    </row>
    <row r="2552" ht="12.75">
      <c r="F2552" s="172"/>
    </row>
    <row r="2553" ht="12.75">
      <c r="F2553" s="172"/>
    </row>
    <row r="2554" ht="12.75">
      <c r="F2554" s="172"/>
    </row>
    <row r="2555" ht="12.75">
      <c r="F2555" s="172"/>
    </row>
    <row r="2556" ht="12.75">
      <c r="F2556" s="172"/>
    </row>
    <row r="2557" ht="12.75">
      <c r="F2557" s="172"/>
    </row>
    <row r="2558" ht="12.75">
      <c r="F2558" s="172"/>
    </row>
    <row r="2559" ht="12.75">
      <c r="F2559" s="172"/>
    </row>
    <row r="2560" ht="12.75">
      <c r="F2560" s="172"/>
    </row>
    <row r="2561" ht="12.75">
      <c r="F2561" s="172"/>
    </row>
    <row r="2562" ht="12.75">
      <c r="F2562" s="172"/>
    </row>
    <row r="2563" ht="12.75">
      <c r="F2563" s="172"/>
    </row>
    <row r="2564" ht="12.75">
      <c r="F2564" s="172"/>
    </row>
    <row r="2565" ht="12.75">
      <c r="F2565" s="172"/>
    </row>
    <row r="2566" ht="12.75">
      <c r="F2566" s="172"/>
    </row>
    <row r="2567" ht="12.75">
      <c r="F2567" s="172"/>
    </row>
    <row r="2568" ht="12.75">
      <c r="F2568" s="172"/>
    </row>
    <row r="2569" ht="12.75">
      <c r="F2569" s="172"/>
    </row>
    <row r="2570" ht="12.75">
      <c r="F2570" s="172"/>
    </row>
    <row r="2571" ht="12.75">
      <c r="F2571" s="172"/>
    </row>
    <row r="2572" ht="12.75">
      <c r="F2572" s="172"/>
    </row>
    <row r="2573" ht="12.75">
      <c r="F2573" s="172"/>
    </row>
    <row r="2574" ht="12.75">
      <c r="F2574" s="172"/>
    </row>
    <row r="2575" ht="12.75">
      <c r="F2575" s="172"/>
    </row>
    <row r="2576" ht="12.75">
      <c r="F2576" s="172"/>
    </row>
    <row r="2577" ht="12.75">
      <c r="F2577" s="172"/>
    </row>
    <row r="2578" ht="12.75">
      <c r="F2578" s="172"/>
    </row>
    <row r="2579" ht="12.75">
      <c r="F2579" s="172"/>
    </row>
    <row r="2580" ht="12.75">
      <c r="F2580" s="172"/>
    </row>
    <row r="2581" ht="12.75">
      <c r="F2581" s="172"/>
    </row>
    <row r="2582" ht="12.75">
      <c r="F2582" s="172"/>
    </row>
    <row r="2583" ht="12.75">
      <c r="F2583" s="172"/>
    </row>
    <row r="2584" ht="12.75">
      <c r="F2584" s="172"/>
    </row>
    <row r="2585" ht="12.75">
      <c r="F2585" s="172"/>
    </row>
    <row r="2586" ht="12.75">
      <c r="F2586" s="172"/>
    </row>
    <row r="2587" ht="12.75">
      <c r="F2587" s="172"/>
    </row>
    <row r="2588" ht="12.75">
      <c r="F2588" s="172"/>
    </row>
    <row r="2589" ht="12.75">
      <c r="F2589" s="172"/>
    </row>
    <row r="2590" ht="12.75">
      <c r="F2590" s="172"/>
    </row>
    <row r="2591" ht="12.75">
      <c r="F2591" s="172"/>
    </row>
    <row r="2592" ht="12.75">
      <c r="F2592" s="172"/>
    </row>
    <row r="2593" ht="12.75">
      <c r="F2593" s="172"/>
    </row>
    <row r="2594" ht="12.75">
      <c r="F2594" s="172"/>
    </row>
    <row r="2595" ht="12.75">
      <c r="F2595" s="172"/>
    </row>
    <row r="2596" ht="12.75">
      <c r="F2596" s="172"/>
    </row>
    <row r="2597" ht="12.75">
      <c r="F2597" s="172"/>
    </row>
    <row r="2598" ht="12.75">
      <c r="F2598" s="172"/>
    </row>
    <row r="2599" ht="12.75">
      <c r="F2599" s="172"/>
    </row>
    <row r="2600" ht="12.75">
      <c r="F2600" s="172"/>
    </row>
    <row r="2601" ht="12.75">
      <c r="F2601" s="172"/>
    </row>
    <row r="2602" ht="12.75">
      <c r="F2602" s="172"/>
    </row>
    <row r="2603" ht="12.75">
      <c r="F2603" s="172"/>
    </row>
    <row r="2604" ht="12.75">
      <c r="F2604" s="172"/>
    </row>
    <row r="2605" ht="12.75">
      <c r="F2605" s="172"/>
    </row>
    <row r="2606" ht="12.75">
      <c r="F2606" s="172"/>
    </row>
    <row r="2607" ht="12.75">
      <c r="F2607" s="172"/>
    </row>
    <row r="2608" ht="12.75">
      <c r="F2608" s="172"/>
    </row>
    <row r="2609" ht="12.75">
      <c r="F2609" s="172"/>
    </row>
    <row r="2610" ht="12.75">
      <c r="F2610" s="172"/>
    </row>
    <row r="2611" ht="12.75">
      <c r="F2611" s="172"/>
    </row>
    <row r="2612" ht="12.75">
      <c r="F2612" s="172"/>
    </row>
    <row r="2613" ht="12.75">
      <c r="F2613" s="172"/>
    </row>
    <row r="2614" ht="12.75">
      <c r="F2614" s="172"/>
    </row>
    <row r="2615" ht="12.75">
      <c r="F2615" s="172"/>
    </row>
    <row r="2616" ht="12.75">
      <c r="F2616" s="172"/>
    </row>
    <row r="2617" ht="12.75">
      <c r="F2617" s="172"/>
    </row>
    <row r="2618" ht="12.75">
      <c r="F2618" s="172"/>
    </row>
    <row r="2619" ht="12.75">
      <c r="F2619" s="172"/>
    </row>
    <row r="2620" ht="12.75">
      <c r="F2620" s="172"/>
    </row>
    <row r="2621" ht="12.75">
      <c r="F2621" s="172"/>
    </row>
    <row r="2622" ht="12.75">
      <c r="F2622" s="172"/>
    </row>
    <row r="2623" ht="12.75">
      <c r="F2623" s="172"/>
    </row>
    <row r="2624" ht="12.75">
      <c r="F2624" s="172"/>
    </row>
    <row r="2625" ht="12.75">
      <c r="F2625" s="172"/>
    </row>
    <row r="2626" ht="12.75">
      <c r="F2626" s="172"/>
    </row>
    <row r="2627" ht="12.75">
      <c r="F2627" s="172"/>
    </row>
    <row r="2628" ht="12.75">
      <c r="F2628" s="172"/>
    </row>
    <row r="2629" ht="12.75">
      <c r="F2629" s="172"/>
    </row>
    <row r="2630" ht="12.75">
      <c r="F2630" s="172"/>
    </row>
    <row r="2631" ht="12.75">
      <c r="F2631" s="172"/>
    </row>
    <row r="2632" ht="12.75">
      <c r="F2632" s="172"/>
    </row>
    <row r="2633" ht="12.75">
      <c r="F2633" s="172"/>
    </row>
    <row r="2634" ht="12.75">
      <c r="F2634" s="172"/>
    </row>
    <row r="2635" ht="12.75">
      <c r="F2635" s="172"/>
    </row>
    <row r="2636" ht="12.75">
      <c r="F2636" s="172"/>
    </row>
    <row r="2637" ht="12.75">
      <c r="F2637" s="172"/>
    </row>
    <row r="2638" ht="12.75">
      <c r="F2638" s="172"/>
    </row>
    <row r="2639" ht="12.75">
      <c r="F2639" s="172"/>
    </row>
    <row r="2640" ht="12.75">
      <c r="F2640" s="172"/>
    </row>
    <row r="2641" ht="12.75">
      <c r="F2641" s="172"/>
    </row>
    <row r="2642" ht="12.75">
      <c r="F2642" s="172"/>
    </row>
    <row r="2643" ht="12.75">
      <c r="F2643" s="172"/>
    </row>
    <row r="2644" ht="12.75">
      <c r="F2644" s="172"/>
    </row>
    <row r="2645" ht="12.75">
      <c r="F2645" s="172"/>
    </row>
    <row r="2646" ht="12.75">
      <c r="F2646" s="172"/>
    </row>
    <row r="2647" ht="12.75">
      <c r="F2647" s="172"/>
    </row>
    <row r="2648" ht="12.75">
      <c r="F2648" s="172"/>
    </row>
    <row r="2649" ht="12.75">
      <c r="F2649" s="172"/>
    </row>
    <row r="2650" ht="12.75">
      <c r="F2650" s="172"/>
    </row>
    <row r="2651" ht="12.75">
      <c r="F2651" s="172"/>
    </row>
    <row r="2652" ht="12.75">
      <c r="F2652" s="172"/>
    </row>
    <row r="2653" ht="12.75">
      <c r="F2653" s="172"/>
    </row>
    <row r="2654" ht="12.75">
      <c r="F2654" s="172"/>
    </row>
    <row r="2655" ht="12.75">
      <c r="F2655" s="172"/>
    </row>
    <row r="2656" ht="12.75">
      <c r="F2656" s="172"/>
    </row>
    <row r="2657" ht="12.75">
      <c r="F2657" s="172"/>
    </row>
    <row r="2658" ht="12.75">
      <c r="F2658" s="172"/>
    </row>
    <row r="2659" ht="12.75">
      <c r="F2659" s="172"/>
    </row>
    <row r="2660" ht="12.75">
      <c r="F2660" s="172"/>
    </row>
    <row r="2661" ht="12.75">
      <c r="F2661" s="172"/>
    </row>
    <row r="2662" ht="12.75">
      <c r="F2662" s="172"/>
    </row>
    <row r="2663" ht="12.75">
      <c r="F2663" s="172"/>
    </row>
    <row r="2664" ht="12.75">
      <c r="F2664" s="172"/>
    </row>
    <row r="2665" ht="12.75">
      <c r="F2665" s="172"/>
    </row>
    <row r="2666" ht="12.75">
      <c r="F2666" s="172"/>
    </row>
    <row r="2667" ht="12.75">
      <c r="F2667" s="172"/>
    </row>
    <row r="2668" ht="12.75">
      <c r="F2668" s="172"/>
    </row>
    <row r="2669" ht="12.75">
      <c r="F2669" s="172"/>
    </row>
    <row r="2670" ht="12.75">
      <c r="F2670" s="172"/>
    </row>
    <row r="2671" ht="12.75">
      <c r="F2671" s="172"/>
    </row>
    <row r="2672" ht="12.75">
      <c r="F2672" s="172"/>
    </row>
    <row r="2673" ht="12.75">
      <c r="F2673" s="172"/>
    </row>
    <row r="2674" ht="12.75">
      <c r="F2674" s="172"/>
    </row>
    <row r="2675" ht="12.75">
      <c r="F2675" s="172"/>
    </row>
    <row r="2676" ht="12.75">
      <c r="F2676" s="172"/>
    </row>
    <row r="2677" ht="12.75">
      <c r="F2677" s="172"/>
    </row>
    <row r="2678" ht="12.75">
      <c r="F2678" s="172"/>
    </row>
    <row r="2679" ht="12.75">
      <c r="F2679" s="172"/>
    </row>
    <row r="2680" ht="12.75">
      <c r="F2680" s="172"/>
    </row>
    <row r="2681" ht="12.75">
      <c r="F2681" s="172"/>
    </row>
    <row r="2682" ht="12.75">
      <c r="F2682" s="172"/>
    </row>
    <row r="2683" ht="12.75">
      <c r="F2683" s="172"/>
    </row>
    <row r="2684" ht="12.75">
      <c r="F2684" s="172"/>
    </row>
    <row r="2685" ht="12.75">
      <c r="F2685" s="172"/>
    </row>
    <row r="2686" ht="12.75">
      <c r="F2686" s="172"/>
    </row>
    <row r="2687" ht="12.75">
      <c r="F2687" s="172"/>
    </row>
    <row r="2688" ht="12.75">
      <c r="F2688" s="172"/>
    </row>
    <row r="2689" ht="12.75">
      <c r="F2689" s="172"/>
    </row>
    <row r="2690" ht="12.75">
      <c r="F2690" s="172"/>
    </row>
    <row r="2691" ht="12.75">
      <c r="F2691" s="172"/>
    </row>
    <row r="2692" ht="12.75">
      <c r="F2692" s="172"/>
    </row>
    <row r="2693" ht="12.75">
      <c r="F2693" s="172"/>
    </row>
    <row r="2694" ht="12.75">
      <c r="F2694" s="172"/>
    </row>
    <row r="2695" ht="12.75">
      <c r="F2695" s="172"/>
    </row>
    <row r="2696" ht="12.75">
      <c r="F2696" s="172"/>
    </row>
    <row r="2697" ht="12.75">
      <c r="F2697" s="172"/>
    </row>
    <row r="2698" ht="12.75">
      <c r="F2698" s="172"/>
    </row>
    <row r="2699" ht="12.75">
      <c r="F2699" s="172"/>
    </row>
    <row r="2700" ht="12.75">
      <c r="F2700" s="172"/>
    </row>
    <row r="2701" ht="12.75">
      <c r="F2701" s="172"/>
    </row>
    <row r="2702" ht="12.75">
      <c r="F2702" s="172"/>
    </row>
    <row r="2703" ht="12.75">
      <c r="F2703" s="172"/>
    </row>
    <row r="2704" ht="12.75">
      <c r="F2704" s="172"/>
    </row>
    <row r="2705" ht="12.75">
      <c r="F2705" s="172"/>
    </row>
    <row r="2706" ht="12.75">
      <c r="F2706" s="172"/>
    </row>
    <row r="2707" ht="12.75">
      <c r="F2707" s="172"/>
    </row>
    <row r="2708" ht="12.75">
      <c r="F2708" s="172"/>
    </row>
    <row r="2709" ht="12.75">
      <c r="F2709" s="172"/>
    </row>
    <row r="2710" ht="12.75">
      <c r="F2710" s="172"/>
    </row>
    <row r="2711" ht="12.75">
      <c r="F2711" s="172"/>
    </row>
    <row r="2712" ht="12.75">
      <c r="F2712" s="172"/>
    </row>
    <row r="2713" ht="12.75">
      <c r="F2713" s="172"/>
    </row>
    <row r="2714" ht="12.75">
      <c r="F2714" s="172"/>
    </row>
    <row r="2715" ht="12.75">
      <c r="F2715" s="172"/>
    </row>
    <row r="2716" ht="12.75">
      <c r="F2716" s="172"/>
    </row>
    <row r="2717" ht="12.75">
      <c r="F2717" s="172"/>
    </row>
    <row r="2718" ht="12.75">
      <c r="F2718" s="172"/>
    </row>
    <row r="2719" ht="12.75">
      <c r="F2719" s="172"/>
    </row>
    <row r="2720" ht="12.75">
      <c r="F2720" s="172"/>
    </row>
    <row r="2721" ht="12.75">
      <c r="F2721" s="172"/>
    </row>
    <row r="2722" ht="12.75">
      <c r="F2722" s="172"/>
    </row>
    <row r="2723" ht="12.75">
      <c r="F2723" s="172"/>
    </row>
    <row r="2724" ht="12.75">
      <c r="F2724" s="172"/>
    </row>
    <row r="2725" ht="12.75">
      <c r="F2725" s="172"/>
    </row>
    <row r="2726" ht="12.75">
      <c r="F2726" s="172"/>
    </row>
    <row r="2727" ht="12.75">
      <c r="F2727" s="172"/>
    </row>
    <row r="2728" ht="12.75">
      <c r="F2728" s="172"/>
    </row>
    <row r="2729" ht="12.75">
      <c r="F2729" s="172"/>
    </row>
    <row r="2730" ht="12.75">
      <c r="F2730" s="172"/>
    </row>
    <row r="2731" ht="12.75">
      <c r="F2731" s="172"/>
    </row>
    <row r="2732" ht="12.75">
      <c r="F2732" s="172"/>
    </row>
    <row r="2733" ht="12.75">
      <c r="F2733" s="172"/>
    </row>
    <row r="2734" ht="12.75">
      <c r="F2734" s="172"/>
    </row>
    <row r="2735" ht="12.75">
      <c r="F2735" s="172"/>
    </row>
    <row r="2736" ht="12.75">
      <c r="F2736" s="172"/>
    </row>
    <row r="2737" ht="12.75">
      <c r="F2737" s="172"/>
    </row>
    <row r="2738" ht="12.75">
      <c r="F2738" s="172"/>
    </row>
    <row r="2739" ht="12.75">
      <c r="F2739" s="172"/>
    </row>
    <row r="2740" ht="12.75">
      <c r="F2740" s="172"/>
    </row>
    <row r="2741" ht="12.75">
      <c r="F2741" s="172"/>
    </row>
    <row r="2742" ht="12.75">
      <c r="F2742" s="172"/>
    </row>
    <row r="2743" ht="12.75">
      <c r="F2743" s="172"/>
    </row>
    <row r="2744" ht="12.75">
      <c r="F2744" s="172"/>
    </row>
    <row r="2745" ht="12.75">
      <c r="F2745" s="172"/>
    </row>
    <row r="2746" ht="12.75">
      <c r="F2746" s="172"/>
    </row>
    <row r="2747" ht="12.75">
      <c r="F2747" s="172"/>
    </row>
    <row r="2748" ht="12.75">
      <c r="F2748" s="172"/>
    </row>
    <row r="2749" ht="12.75">
      <c r="F2749" s="172"/>
    </row>
    <row r="2750" ht="12.75">
      <c r="F2750" s="172"/>
    </row>
    <row r="2751" ht="12.75">
      <c r="F2751" s="172"/>
    </row>
    <row r="2752" ht="12.75">
      <c r="F2752" s="172"/>
    </row>
    <row r="2753" ht="12.75">
      <c r="F2753" s="172"/>
    </row>
    <row r="2754" ht="12.75">
      <c r="F2754" s="172"/>
    </row>
    <row r="2755" ht="12.75">
      <c r="F2755" s="172"/>
    </row>
    <row r="2756" ht="12.75">
      <c r="F2756" s="172"/>
    </row>
    <row r="2757" ht="12.75">
      <c r="F2757" s="172"/>
    </row>
    <row r="2758" ht="12.75">
      <c r="F2758" s="172"/>
    </row>
    <row r="2759" ht="12.75">
      <c r="F2759" s="172"/>
    </row>
    <row r="2760" ht="12.75">
      <c r="F2760" s="172"/>
    </row>
    <row r="2761" ht="12.75">
      <c r="F2761" s="172"/>
    </row>
    <row r="2762" ht="12.75">
      <c r="F2762" s="172"/>
    </row>
    <row r="2763" ht="12.75">
      <c r="F2763" s="172"/>
    </row>
    <row r="2764" ht="12.75">
      <c r="F2764" s="172"/>
    </row>
    <row r="2765" ht="12.75">
      <c r="F2765" s="172"/>
    </row>
    <row r="2766" ht="12.75">
      <c r="F2766" s="172"/>
    </row>
    <row r="2767" ht="12.75">
      <c r="F2767" s="172"/>
    </row>
    <row r="2768" ht="12.75">
      <c r="F2768" s="172"/>
    </row>
    <row r="2769" ht="12.75">
      <c r="F2769" s="172"/>
    </row>
    <row r="2770" ht="12.75">
      <c r="F2770" s="172"/>
    </row>
    <row r="2771" ht="12.75">
      <c r="F2771" s="172"/>
    </row>
    <row r="2772" ht="12.75">
      <c r="F2772" s="172"/>
    </row>
    <row r="2773" ht="12.75">
      <c r="F2773" s="172"/>
    </row>
    <row r="2774" ht="12.75">
      <c r="F2774" s="172"/>
    </row>
    <row r="2775" ht="12.75">
      <c r="F2775" s="172"/>
    </row>
    <row r="2776" ht="12.75">
      <c r="F2776" s="172"/>
    </row>
    <row r="2777" ht="12.75">
      <c r="F2777" s="172"/>
    </row>
    <row r="2778" ht="12.75">
      <c r="F2778" s="172"/>
    </row>
    <row r="2779" ht="12.75">
      <c r="F2779" s="172"/>
    </row>
    <row r="2780" ht="12.75">
      <c r="F2780" s="172"/>
    </row>
    <row r="2781" ht="12.75">
      <c r="F2781" s="172"/>
    </row>
    <row r="2782" ht="12.75">
      <c r="F2782" s="172"/>
    </row>
    <row r="2783" ht="12.75">
      <c r="F2783" s="172"/>
    </row>
    <row r="2784" ht="12.75">
      <c r="F2784" s="172"/>
    </row>
    <row r="2785" ht="12.75">
      <c r="F2785" s="172"/>
    </row>
    <row r="2786" ht="12.75">
      <c r="F2786" s="172"/>
    </row>
    <row r="2787" ht="12.75">
      <c r="F2787" s="172"/>
    </row>
    <row r="2788" ht="12.75">
      <c r="F2788" s="172"/>
    </row>
    <row r="2789" ht="12.75">
      <c r="F2789" s="172"/>
    </row>
    <row r="2790" ht="12.75">
      <c r="F2790" s="172"/>
    </row>
    <row r="2791" ht="12.75">
      <c r="F2791" s="172"/>
    </row>
    <row r="2792" ht="12.75">
      <c r="F2792" s="172"/>
    </row>
    <row r="2793" ht="12.75">
      <c r="F2793" s="172"/>
    </row>
    <row r="2794" ht="12.75">
      <c r="F2794" s="172"/>
    </row>
    <row r="2795" ht="12.75">
      <c r="F2795" s="172"/>
    </row>
    <row r="2796" ht="12.75">
      <c r="F2796" s="172"/>
    </row>
    <row r="2797" ht="12.75">
      <c r="F2797" s="172"/>
    </row>
    <row r="2798" ht="12.75">
      <c r="F2798" s="172"/>
    </row>
    <row r="2799" ht="12.75">
      <c r="F2799" s="172"/>
    </row>
    <row r="2800" ht="12.75">
      <c r="F2800" s="172"/>
    </row>
    <row r="2801" ht="12.75">
      <c r="F2801" s="172"/>
    </row>
    <row r="2802" ht="12.75">
      <c r="F2802" s="172"/>
    </row>
    <row r="2803" ht="12.75">
      <c r="F2803" s="172"/>
    </row>
    <row r="2804" ht="12.75">
      <c r="F2804" s="172"/>
    </row>
    <row r="2805" ht="12.75">
      <c r="F2805" s="172"/>
    </row>
    <row r="2806" ht="12.75">
      <c r="F2806" s="172"/>
    </row>
    <row r="2807" ht="12.75">
      <c r="F2807" s="172"/>
    </row>
    <row r="2808" ht="12.75">
      <c r="F2808" s="172"/>
    </row>
    <row r="2809" ht="12.75">
      <c r="F2809" s="172"/>
    </row>
    <row r="2810" ht="12.75">
      <c r="F2810" s="172"/>
    </row>
    <row r="2811" ht="12.75">
      <c r="F2811" s="172"/>
    </row>
    <row r="2812" ht="12.75">
      <c r="F2812" s="172"/>
    </row>
    <row r="2813" ht="12.75">
      <c r="F2813" s="172"/>
    </row>
    <row r="2814" ht="12.75">
      <c r="F2814" s="172"/>
    </row>
    <row r="2815" ht="12.75">
      <c r="F2815" s="172"/>
    </row>
    <row r="2816" ht="12.75">
      <c r="F2816" s="172"/>
    </row>
    <row r="2817" ht="12.75">
      <c r="F2817" s="172"/>
    </row>
    <row r="2818" ht="12.75">
      <c r="F2818" s="172"/>
    </row>
    <row r="2819" ht="12.75">
      <c r="F2819" s="172"/>
    </row>
    <row r="2820" ht="12.75">
      <c r="F2820" s="172"/>
    </row>
    <row r="2821" ht="12.75">
      <c r="F2821" s="172"/>
    </row>
    <row r="2822" ht="12.75">
      <c r="F2822" s="172"/>
    </row>
    <row r="2823" ht="12.75">
      <c r="F2823" s="172"/>
    </row>
    <row r="2824" ht="12.75">
      <c r="F2824" s="172"/>
    </row>
    <row r="2825" ht="12.75">
      <c r="F2825" s="172"/>
    </row>
    <row r="2826" ht="12.75">
      <c r="F2826" s="172"/>
    </row>
    <row r="2827" ht="12.75">
      <c r="F2827" s="172"/>
    </row>
    <row r="2828" ht="12.75">
      <c r="F2828" s="172"/>
    </row>
    <row r="2829" ht="12.75">
      <c r="F2829" s="172"/>
    </row>
    <row r="2830" ht="12.75">
      <c r="F2830" s="172"/>
    </row>
    <row r="2831" ht="12.75">
      <c r="F2831" s="172"/>
    </row>
    <row r="2832" ht="12.75">
      <c r="F2832" s="172"/>
    </row>
    <row r="2833" ht="12.75">
      <c r="F2833" s="172"/>
    </row>
    <row r="2834" ht="12.75">
      <c r="F2834" s="172"/>
    </row>
    <row r="2835" ht="12.75">
      <c r="F2835" s="172"/>
    </row>
    <row r="2836" ht="12.75">
      <c r="F2836" s="172"/>
    </row>
    <row r="2837" ht="12.75">
      <c r="F2837" s="172"/>
    </row>
    <row r="2838" ht="12.75">
      <c r="F2838" s="172"/>
    </row>
    <row r="2839" ht="12.75">
      <c r="F2839" s="172"/>
    </row>
    <row r="2840" ht="12.75">
      <c r="F2840" s="172"/>
    </row>
    <row r="2841" ht="12.75">
      <c r="F2841" s="172"/>
    </row>
    <row r="2842" ht="12.75">
      <c r="F2842" s="172"/>
    </row>
    <row r="2843" ht="12.75">
      <c r="F2843" s="172"/>
    </row>
    <row r="2844" ht="12.75">
      <c r="F2844" s="172"/>
    </row>
    <row r="2845" ht="12.75">
      <c r="F2845" s="172"/>
    </row>
    <row r="2846" ht="12.75">
      <c r="F2846" s="172"/>
    </row>
    <row r="2847" ht="12.75">
      <c r="F2847" s="172"/>
    </row>
    <row r="2848" ht="12.75">
      <c r="F2848" s="172"/>
    </row>
    <row r="2849" ht="12.75">
      <c r="F2849" s="172"/>
    </row>
    <row r="2850" ht="12.75">
      <c r="F2850" s="172"/>
    </row>
    <row r="2851" ht="12.75">
      <c r="F2851" s="172"/>
    </row>
    <row r="2852" ht="12.75">
      <c r="F2852" s="172"/>
    </row>
    <row r="2853" ht="12.75">
      <c r="F2853" s="172"/>
    </row>
    <row r="2854" ht="12.75">
      <c r="F2854" s="172"/>
    </row>
    <row r="2855" ht="12.75">
      <c r="F2855" s="172"/>
    </row>
    <row r="2856" ht="12.75">
      <c r="F2856" s="172"/>
    </row>
    <row r="2857" ht="12.75">
      <c r="F2857" s="172"/>
    </row>
    <row r="2858" ht="12.75">
      <c r="F2858" s="172"/>
    </row>
    <row r="2859" ht="12.75">
      <c r="F2859" s="172"/>
    </row>
    <row r="2860" ht="12.75">
      <c r="F2860" s="172"/>
    </row>
    <row r="2861" ht="12.75">
      <c r="F2861" s="172"/>
    </row>
    <row r="2862" ht="12.75">
      <c r="F2862" s="172"/>
    </row>
    <row r="2863" ht="12.75">
      <c r="F2863" s="172"/>
    </row>
    <row r="2864" ht="12.75">
      <c r="F2864" s="172"/>
    </row>
    <row r="2865" ht="12.75">
      <c r="F2865" s="172"/>
    </row>
    <row r="2866" ht="12.75">
      <c r="F2866" s="172"/>
    </row>
    <row r="2867" ht="12.75">
      <c r="F2867" s="172"/>
    </row>
    <row r="2868" ht="12.75">
      <c r="F2868" s="172"/>
    </row>
    <row r="2869" ht="12.75">
      <c r="F2869" s="172"/>
    </row>
    <row r="2870" ht="12.75">
      <c r="F2870" s="172"/>
    </row>
    <row r="2871" ht="12.75">
      <c r="F2871" s="172"/>
    </row>
    <row r="2872" ht="12.75">
      <c r="F2872" s="172"/>
    </row>
    <row r="2873" ht="12.75">
      <c r="F2873" s="172"/>
    </row>
    <row r="2874" ht="12.75">
      <c r="F2874" s="172"/>
    </row>
    <row r="2875" ht="12.75">
      <c r="F2875" s="172"/>
    </row>
    <row r="2876" ht="12.75">
      <c r="F2876" s="172"/>
    </row>
    <row r="2877" ht="12.75">
      <c r="F2877" s="172"/>
    </row>
    <row r="2878" ht="12.75">
      <c r="F2878" s="172"/>
    </row>
    <row r="2879" ht="12.75">
      <c r="F2879" s="172"/>
    </row>
    <row r="2880" ht="12.75">
      <c r="F2880" s="172"/>
    </row>
    <row r="2881" ht="12.75">
      <c r="F2881" s="172"/>
    </row>
    <row r="2882" ht="12.75">
      <c r="F2882" s="172"/>
    </row>
    <row r="2883" ht="12.75">
      <c r="F2883" s="172"/>
    </row>
    <row r="2884" ht="12.75">
      <c r="F2884" s="172"/>
    </row>
    <row r="2885" ht="12.75">
      <c r="F2885" s="172"/>
    </row>
    <row r="2886" ht="12.75">
      <c r="F2886" s="172"/>
    </row>
    <row r="2887" ht="12.75">
      <c r="F2887" s="172"/>
    </row>
    <row r="2888" ht="12.75">
      <c r="F2888" s="172"/>
    </row>
    <row r="2889" ht="12.75">
      <c r="F2889" s="172"/>
    </row>
    <row r="2890" ht="12.75">
      <c r="F2890" s="172"/>
    </row>
    <row r="2891" ht="12.75">
      <c r="F2891" s="172"/>
    </row>
    <row r="2892" ht="12.75">
      <c r="F2892" s="172"/>
    </row>
    <row r="2893" ht="12.75">
      <c r="F2893" s="172"/>
    </row>
    <row r="2894" ht="12.75">
      <c r="F2894" s="172"/>
    </row>
    <row r="2895" ht="12.75">
      <c r="F2895" s="172"/>
    </row>
    <row r="2896" ht="12.75">
      <c r="F2896" s="172"/>
    </row>
    <row r="2897" ht="12.75">
      <c r="F2897" s="172"/>
    </row>
    <row r="2898" ht="12.75">
      <c r="F2898" s="172"/>
    </row>
    <row r="2899" ht="12.75">
      <c r="F2899" s="172"/>
    </row>
    <row r="2900" ht="12.75">
      <c r="F2900" s="172"/>
    </row>
    <row r="2901" ht="12.75">
      <c r="F2901" s="172"/>
    </row>
    <row r="2902" ht="12.75">
      <c r="F2902" s="172"/>
    </row>
    <row r="2903" ht="12.75">
      <c r="F2903" s="172"/>
    </row>
    <row r="2904" ht="12.75">
      <c r="F2904" s="172"/>
    </row>
    <row r="2905" ht="12.75">
      <c r="F2905" s="172"/>
    </row>
    <row r="2906" ht="12.75">
      <c r="F2906" s="172"/>
    </row>
    <row r="2907" ht="12.75">
      <c r="F2907" s="172"/>
    </row>
    <row r="2908" ht="12.75">
      <c r="F2908" s="172"/>
    </row>
    <row r="2909" ht="12.75">
      <c r="F2909" s="172"/>
    </row>
    <row r="2910" ht="12.75">
      <c r="F2910" s="172"/>
    </row>
    <row r="2911" ht="12.75">
      <c r="F2911" s="172"/>
    </row>
    <row r="2912" ht="12.75">
      <c r="F2912" s="172"/>
    </row>
    <row r="2913" ht="12.75">
      <c r="F2913" s="172"/>
    </row>
    <row r="2914" ht="12.75">
      <c r="F2914" s="172"/>
    </row>
    <row r="2915" ht="12.75">
      <c r="F2915" s="172"/>
    </row>
    <row r="2916" ht="12.75">
      <c r="F2916" s="172"/>
    </row>
    <row r="2917" ht="12.75">
      <c r="F2917" s="172"/>
    </row>
    <row r="2918" ht="12.75">
      <c r="F2918" s="172"/>
    </row>
    <row r="2919" ht="12.75">
      <c r="F2919" s="172"/>
    </row>
    <row r="2920" ht="12.75">
      <c r="F2920" s="172"/>
    </row>
    <row r="2921" ht="12.75">
      <c r="F2921" s="172"/>
    </row>
    <row r="2922" ht="12.75">
      <c r="F2922" s="172"/>
    </row>
    <row r="2923" ht="12.75">
      <c r="F2923" s="172"/>
    </row>
    <row r="2924" ht="12.75">
      <c r="F2924" s="172"/>
    </row>
    <row r="2925" ht="12.75">
      <c r="F2925" s="172"/>
    </row>
    <row r="2926" ht="12.75">
      <c r="F2926" s="172"/>
    </row>
    <row r="2927" ht="12.75">
      <c r="F2927" s="172"/>
    </row>
    <row r="2928" ht="12.75">
      <c r="F2928" s="172"/>
    </row>
    <row r="2929" ht="12.75">
      <c r="F2929" s="172"/>
    </row>
    <row r="2930" ht="12.75">
      <c r="F2930" s="172"/>
    </row>
    <row r="2931" ht="12.75">
      <c r="F2931" s="172"/>
    </row>
    <row r="2932" ht="12.75">
      <c r="F2932" s="172"/>
    </row>
    <row r="2933" ht="12.75">
      <c r="F2933" s="172"/>
    </row>
    <row r="2934" ht="12.75">
      <c r="F2934" s="172"/>
    </row>
    <row r="2935" ht="12.75">
      <c r="F2935" s="172"/>
    </row>
    <row r="2936" ht="12.75">
      <c r="F2936" s="172"/>
    </row>
    <row r="2937" ht="12.75">
      <c r="F2937" s="172"/>
    </row>
    <row r="2938" ht="12.75">
      <c r="F2938" s="172"/>
    </row>
    <row r="2939" ht="12.75">
      <c r="F2939" s="172"/>
    </row>
    <row r="2940" ht="12.75">
      <c r="F2940" s="172"/>
    </row>
    <row r="2941" ht="12.75">
      <c r="F2941" s="172"/>
    </row>
    <row r="2942" ht="12.75">
      <c r="F2942" s="172"/>
    </row>
    <row r="2943" ht="12.75">
      <c r="F2943" s="172"/>
    </row>
    <row r="2944" ht="12.75">
      <c r="F2944" s="172"/>
    </row>
    <row r="2945" ht="12.75">
      <c r="F2945" s="172"/>
    </row>
    <row r="2946" ht="12.75">
      <c r="F2946" s="172"/>
    </row>
    <row r="2947" ht="12.75">
      <c r="F2947" s="172"/>
    </row>
    <row r="2948" ht="12.75">
      <c r="F2948" s="172"/>
    </row>
    <row r="2949" ht="12.75">
      <c r="F2949" s="172"/>
    </row>
    <row r="2950" ht="12.75">
      <c r="F2950" s="172"/>
    </row>
    <row r="2951" ht="12.75">
      <c r="F2951" s="172"/>
    </row>
    <row r="2952" ht="12.75">
      <c r="F2952" s="172"/>
    </row>
    <row r="2953" ht="12.75">
      <c r="F2953" s="172"/>
    </row>
    <row r="2954" ht="12.75">
      <c r="F2954" s="172"/>
    </row>
    <row r="2955" ht="12.75">
      <c r="F2955" s="172"/>
    </row>
    <row r="2956" ht="12.75">
      <c r="F2956" s="172"/>
    </row>
    <row r="2957" ht="12.75">
      <c r="F2957" s="172"/>
    </row>
    <row r="2958" ht="12.75">
      <c r="F2958" s="172"/>
    </row>
    <row r="2959" ht="12.75">
      <c r="F2959" s="172"/>
    </row>
    <row r="2960" ht="12.75">
      <c r="F2960" s="172"/>
    </row>
    <row r="2961" ht="12.75">
      <c r="F2961" s="172"/>
    </row>
    <row r="2962" ht="12.75">
      <c r="F2962" s="172"/>
    </row>
    <row r="2963" ht="12.75">
      <c r="F2963" s="172"/>
    </row>
    <row r="2964" ht="12.75">
      <c r="F2964" s="172"/>
    </row>
    <row r="2965" ht="12.75">
      <c r="F2965" s="172"/>
    </row>
    <row r="2966" ht="12.75">
      <c r="F2966" s="172"/>
    </row>
    <row r="2967" ht="12.75">
      <c r="F2967" s="172"/>
    </row>
    <row r="2968" ht="12.75">
      <c r="F2968" s="172"/>
    </row>
    <row r="2969" ht="12.75">
      <c r="F2969" s="172"/>
    </row>
    <row r="2970" ht="12.75">
      <c r="F2970" s="172"/>
    </row>
    <row r="2971" ht="12.75">
      <c r="F2971" s="172"/>
    </row>
    <row r="2972" ht="12.75">
      <c r="F2972" s="172"/>
    </row>
    <row r="2973" ht="12.75">
      <c r="F2973" s="172"/>
    </row>
    <row r="2974" ht="12.75">
      <c r="F2974" s="172"/>
    </row>
    <row r="2975" ht="12.75">
      <c r="F2975" s="172"/>
    </row>
    <row r="2976" ht="12.75">
      <c r="F2976" s="172"/>
    </row>
    <row r="2977" ht="12.75">
      <c r="F2977" s="172"/>
    </row>
    <row r="2978" ht="12.75">
      <c r="F2978" s="172"/>
    </row>
    <row r="2979" ht="12.75">
      <c r="F2979" s="172"/>
    </row>
    <row r="2980" ht="12.75">
      <c r="F2980" s="172"/>
    </row>
    <row r="2981" ht="12.75">
      <c r="F2981" s="172"/>
    </row>
    <row r="2982" ht="12.75">
      <c r="F2982" s="172"/>
    </row>
    <row r="2983" ht="12.75">
      <c r="F2983" s="172"/>
    </row>
    <row r="2984" ht="12.75">
      <c r="F2984" s="172"/>
    </row>
    <row r="2985" ht="12.75">
      <c r="F2985" s="172"/>
    </row>
    <row r="2986" ht="12.75">
      <c r="F2986" s="172"/>
    </row>
    <row r="2987" ht="12.75">
      <c r="F2987" s="172"/>
    </row>
    <row r="2988" ht="12.75">
      <c r="F2988" s="172"/>
    </row>
    <row r="2989" ht="12.75">
      <c r="F2989" s="172"/>
    </row>
    <row r="2990" ht="12.75">
      <c r="F2990" s="172"/>
    </row>
    <row r="2991" ht="12.75">
      <c r="F2991" s="172"/>
    </row>
    <row r="2992" ht="12.75">
      <c r="F2992" s="172"/>
    </row>
    <row r="2993" ht="12.75">
      <c r="F2993" s="172"/>
    </row>
    <row r="2994" ht="12.75">
      <c r="F2994" s="172"/>
    </row>
    <row r="2995" ht="12.75">
      <c r="F2995" s="172"/>
    </row>
    <row r="2996" ht="12.75">
      <c r="F2996" s="172"/>
    </row>
    <row r="2997" ht="12.75">
      <c r="F2997" s="172"/>
    </row>
    <row r="2998" ht="12.75">
      <c r="F2998" s="172"/>
    </row>
    <row r="2999" ht="12.75">
      <c r="F2999" s="172"/>
    </row>
    <row r="3000" ht="12.75">
      <c r="F3000" s="172"/>
    </row>
    <row r="3001" ht="12.75">
      <c r="F3001" s="172"/>
    </row>
    <row r="3002" ht="12.75">
      <c r="F3002" s="172"/>
    </row>
    <row r="3003" ht="12.75">
      <c r="F3003" s="172"/>
    </row>
    <row r="3004" ht="12.75">
      <c r="F3004" s="172"/>
    </row>
    <row r="3005" ht="12.75">
      <c r="F3005" s="172"/>
    </row>
    <row r="3006" ht="12.75">
      <c r="F3006" s="172"/>
    </row>
    <row r="3007" ht="12.75">
      <c r="F3007" s="172"/>
    </row>
    <row r="3008" ht="12.75">
      <c r="F3008" s="172"/>
    </row>
    <row r="3009" ht="12.75">
      <c r="F3009" s="172"/>
    </row>
    <row r="3010" ht="12.75">
      <c r="F3010" s="172"/>
    </row>
    <row r="3011" ht="12.75">
      <c r="F3011" s="172"/>
    </row>
    <row r="3012" ht="12.75">
      <c r="F3012" s="172"/>
    </row>
    <row r="3013" ht="12.75">
      <c r="F3013" s="172"/>
    </row>
    <row r="3014" ht="12.75">
      <c r="F3014" s="172"/>
    </row>
    <row r="3015" ht="12.75">
      <c r="F3015" s="172"/>
    </row>
    <row r="3016" ht="12.75">
      <c r="F3016" s="172"/>
    </row>
    <row r="3017" ht="12.75">
      <c r="F3017" s="172"/>
    </row>
    <row r="3018" ht="12.75">
      <c r="F3018" s="172"/>
    </row>
    <row r="3019" ht="12.75">
      <c r="F3019" s="172"/>
    </row>
    <row r="3020" ht="12.75">
      <c r="F3020" s="172"/>
    </row>
    <row r="3021" ht="12.75">
      <c r="F3021" s="172"/>
    </row>
    <row r="3022" ht="12.75">
      <c r="F3022" s="172"/>
    </row>
    <row r="3023" ht="12.75">
      <c r="F3023" s="172"/>
    </row>
    <row r="3024" ht="12.75">
      <c r="F3024" s="172"/>
    </row>
    <row r="3025" ht="12.75">
      <c r="F3025" s="172"/>
    </row>
    <row r="3026" ht="12.75">
      <c r="F3026" s="172"/>
    </row>
    <row r="3027" ht="12.75">
      <c r="F3027" s="172"/>
    </row>
    <row r="3028" ht="12.75">
      <c r="F3028" s="172"/>
    </row>
    <row r="3029" ht="12.75">
      <c r="F3029" s="172"/>
    </row>
    <row r="3030" ht="12.75">
      <c r="F3030" s="172"/>
    </row>
    <row r="3031" ht="12.75">
      <c r="F3031" s="172"/>
    </row>
    <row r="3032" ht="12.75">
      <c r="F3032" s="172"/>
    </row>
    <row r="3033" ht="12.75">
      <c r="F3033" s="172"/>
    </row>
    <row r="3034" ht="12.75">
      <c r="F3034" s="172"/>
    </row>
    <row r="3035" ht="12.75">
      <c r="F3035" s="172"/>
    </row>
    <row r="3036" ht="12.75">
      <c r="F3036" s="172"/>
    </row>
    <row r="3037" ht="12.75">
      <c r="F3037" s="172"/>
    </row>
    <row r="3038" ht="12.75">
      <c r="F3038" s="172"/>
    </row>
    <row r="3039" ht="12.75">
      <c r="F3039" s="172"/>
    </row>
    <row r="3040" ht="12.75">
      <c r="F3040" s="172"/>
    </row>
    <row r="3041" ht="12.75">
      <c r="F3041" s="172"/>
    </row>
    <row r="3042" ht="12.75">
      <c r="F3042" s="172"/>
    </row>
    <row r="3043" ht="12.75">
      <c r="F3043" s="172"/>
    </row>
    <row r="3044" ht="12.75">
      <c r="F3044" s="172"/>
    </row>
    <row r="3045" ht="12.75">
      <c r="F3045" s="172"/>
    </row>
    <row r="3046" ht="12.75">
      <c r="F3046" s="172"/>
    </row>
    <row r="3047" ht="12.75">
      <c r="F3047" s="172"/>
    </row>
    <row r="3048" ht="12.75">
      <c r="F3048" s="172"/>
    </row>
    <row r="3049" ht="12.75">
      <c r="F3049" s="172"/>
    </row>
    <row r="3050" ht="12.75">
      <c r="F3050" s="172"/>
    </row>
    <row r="3051" ht="12.75">
      <c r="F3051" s="172"/>
    </row>
    <row r="3052" ht="12.75">
      <c r="F3052" s="172"/>
    </row>
    <row r="3053" ht="12.75">
      <c r="F3053" s="172"/>
    </row>
    <row r="3054" ht="12.75">
      <c r="F3054" s="172"/>
    </row>
    <row r="3055" ht="12.75">
      <c r="F3055" s="172"/>
    </row>
    <row r="3056" ht="12.75">
      <c r="F3056" s="172"/>
    </row>
    <row r="3057" ht="12.75">
      <c r="F3057" s="172"/>
    </row>
    <row r="3058" ht="12.75">
      <c r="F3058" s="172"/>
    </row>
    <row r="3059" ht="12.75">
      <c r="F3059" s="172"/>
    </row>
    <row r="3060" ht="12.75">
      <c r="F3060" s="172"/>
    </row>
    <row r="3061" ht="12.75">
      <c r="F3061" s="172"/>
    </row>
    <row r="3062" ht="12.75">
      <c r="F3062" s="172"/>
    </row>
    <row r="3063" ht="12.75">
      <c r="F3063" s="172"/>
    </row>
    <row r="3064" ht="12.75">
      <c r="F3064" s="172"/>
    </row>
    <row r="3065" ht="12.75">
      <c r="F3065" s="172"/>
    </row>
    <row r="3066" ht="12.75">
      <c r="F3066" s="172"/>
    </row>
    <row r="3067" ht="12.75">
      <c r="F3067" s="172"/>
    </row>
    <row r="3068" ht="12.75">
      <c r="F3068" s="172"/>
    </row>
    <row r="3069" ht="12.75">
      <c r="F3069" s="172"/>
    </row>
    <row r="3070" ht="12.75">
      <c r="F3070" s="172"/>
    </row>
    <row r="3071" ht="12.75">
      <c r="F3071" s="172"/>
    </row>
    <row r="3072" ht="12.75">
      <c r="F3072" s="172"/>
    </row>
    <row r="3073" ht="12.75">
      <c r="F3073" s="172"/>
    </row>
    <row r="3074" ht="12.75">
      <c r="F3074" s="172"/>
    </row>
    <row r="3075" ht="12.75">
      <c r="F3075" s="172"/>
    </row>
    <row r="3076" ht="12.75">
      <c r="F3076" s="172"/>
    </row>
    <row r="3077" ht="12.75">
      <c r="F3077" s="172"/>
    </row>
    <row r="3078" ht="12.75">
      <c r="F3078" s="172"/>
    </row>
    <row r="3079" ht="12.75">
      <c r="F3079" s="172"/>
    </row>
    <row r="3080" ht="12.75">
      <c r="F3080" s="172"/>
    </row>
    <row r="3081" ht="12.75">
      <c r="F3081" s="172"/>
    </row>
    <row r="3082" ht="12.75">
      <c r="F3082" s="172"/>
    </row>
    <row r="3083" ht="12.75">
      <c r="F3083" s="172"/>
    </row>
    <row r="3084" ht="12.75">
      <c r="F3084" s="172"/>
    </row>
    <row r="3085" ht="12.75">
      <c r="F3085" s="172"/>
    </row>
    <row r="3086" ht="12.75">
      <c r="F3086" s="172"/>
    </row>
    <row r="3087" ht="12.75">
      <c r="F3087" s="172"/>
    </row>
    <row r="3088" ht="12.75">
      <c r="F3088" s="172"/>
    </row>
    <row r="3089" ht="12.75">
      <c r="F3089" s="172"/>
    </row>
    <row r="3090" ht="12.75">
      <c r="F3090" s="172"/>
    </row>
    <row r="3091" ht="12.75">
      <c r="F3091" s="172"/>
    </row>
    <row r="3092" ht="12.75">
      <c r="F3092" s="172"/>
    </row>
    <row r="3093" ht="12.75">
      <c r="F3093" s="172"/>
    </row>
    <row r="3094" ht="12.75">
      <c r="F3094" s="172"/>
    </row>
    <row r="3095" ht="12.75">
      <c r="F3095" s="172"/>
    </row>
    <row r="3096" ht="12.75">
      <c r="F3096" s="172"/>
    </row>
    <row r="3097" ht="12.75">
      <c r="F3097" s="172"/>
    </row>
    <row r="3098" ht="12.75">
      <c r="F3098" s="172"/>
    </row>
    <row r="3099" ht="12.75">
      <c r="F3099" s="172"/>
    </row>
    <row r="3100" ht="12.75">
      <c r="F3100" s="172"/>
    </row>
    <row r="3101" ht="12.75">
      <c r="F3101" s="172"/>
    </row>
    <row r="3102" ht="12.75">
      <c r="F3102" s="172"/>
    </row>
    <row r="3103" ht="12.75">
      <c r="F3103" s="172"/>
    </row>
    <row r="3104" ht="12.75">
      <c r="F3104" s="172"/>
    </row>
    <row r="3105" ht="12.75">
      <c r="F3105" s="172"/>
    </row>
    <row r="3106" ht="12.75">
      <c r="F3106" s="172"/>
    </row>
    <row r="3107" ht="12.75">
      <c r="F3107" s="172"/>
    </row>
    <row r="3108" ht="12.75">
      <c r="F3108" s="172"/>
    </row>
    <row r="3109" ht="12.75">
      <c r="F3109" s="172"/>
    </row>
    <row r="3110" ht="12.75">
      <c r="F3110" s="172"/>
    </row>
    <row r="3111" ht="12.75">
      <c r="F3111" s="172"/>
    </row>
    <row r="3112" ht="12.75">
      <c r="F3112" s="172"/>
    </row>
    <row r="3113" ht="12.75">
      <c r="F3113" s="172"/>
    </row>
    <row r="3114" ht="12.75">
      <c r="F3114" s="172"/>
    </row>
    <row r="3115" ht="12.75">
      <c r="F3115" s="172"/>
    </row>
    <row r="3116" ht="12.75">
      <c r="F3116" s="172"/>
    </row>
    <row r="3117" ht="12.75">
      <c r="F3117" s="172"/>
    </row>
    <row r="3118" ht="12.75">
      <c r="F3118" s="172"/>
    </row>
    <row r="3119" ht="12.75">
      <c r="F3119" s="172"/>
    </row>
    <row r="3120" ht="12.75">
      <c r="F3120" s="172"/>
    </row>
    <row r="3121" ht="12.75">
      <c r="F3121" s="172"/>
    </row>
    <row r="3122" ht="12.75">
      <c r="F3122" s="172"/>
    </row>
    <row r="3123" ht="12.75">
      <c r="F3123" s="172"/>
    </row>
    <row r="3124" ht="12.75">
      <c r="F3124" s="172"/>
    </row>
    <row r="3125" ht="12.75">
      <c r="F3125" s="172"/>
    </row>
    <row r="3126" ht="12.75">
      <c r="F3126" s="172"/>
    </row>
    <row r="3127" ht="12.75">
      <c r="F3127" s="172"/>
    </row>
    <row r="3128" ht="12.75">
      <c r="F3128" s="172"/>
    </row>
    <row r="3129" ht="12.75">
      <c r="F3129" s="172"/>
    </row>
    <row r="3130" ht="12.75">
      <c r="F3130" s="172"/>
    </row>
    <row r="3131" ht="12.75">
      <c r="F3131" s="172"/>
    </row>
    <row r="3132" ht="12.75">
      <c r="F3132" s="172"/>
    </row>
    <row r="3133" ht="12.75">
      <c r="F3133" s="172"/>
    </row>
    <row r="3134" ht="12.75">
      <c r="F3134" s="172"/>
    </row>
    <row r="3135" ht="12.75">
      <c r="F3135" s="172"/>
    </row>
    <row r="3136" ht="12.75">
      <c r="F3136" s="172"/>
    </row>
    <row r="3137" ht="12.75">
      <c r="F3137" s="172"/>
    </row>
    <row r="3138" ht="12.75">
      <c r="F3138" s="172"/>
    </row>
    <row r="3139" ht="12.75">
      <c r="F3139" s="172"/>
    </row>
    <row r="3140" ht="12.75">
      <c r="F3140" s="172"/>
    </row>
    <row r="3141" ht="12.75">
      <c r="F3141" s="172"/>
    </row>
    <row r="3142" ht="12.75">
      <c r="F3142" s="172"/>
    </row>
    <row r="3143" ht="12.75">
      <c r="F3143" s="172"/>
    </row>
    <row r="3144" ht="12.75">
      <c r="F3144" s="172"/>
    </row>
    <row r="3145" ht="12.75">
      <c r="F3145" s="172"/>
    </row>
    <row r="3146" ht="12.75">
      <c r="F3146" s="172"/>
    </row>
    <row r="3147" ht="12.75">
      <c r="F3147" s="172"/>
    </row>
    <row r="3148" ht="12.75">
      <c r="F3148" s="172"/>
    </row>
    <row r="3149" ht="12.75">
      <c r="F3149" s="172"/>
    </row>
    <row r="3150" ht="12.75">
      <c r="F3150" s="172"/>
    </row>
    <row r="3151" ht="12.75">
      <c r="F3151" s="172"/>
    </row>
    <row r="3152" ht="12.75">
      <c r="F3152" s="172"/>
    </row>
    <row r="3153" ht="12.75">
      <c r="F3153" s="172"/>
    </row>
    <row r="3154" ht="12.75">
      <c r="F3154" s="172"/>
    </row>
    <row r="3155" ht="12.75">
      <c r="F3155" s="172"/>
    </row>
    <row r="3156" ht="12.75">
      <c r="F3156" s="172"/>
    </row>
    <row r="3157" ht="12.75">
      <c r="F3157" s="172"/>
    </row>
    <row r="3158" ht="12.75">
      <c r="F3158" s="172"/>
    </row>
    <row r="3159" ht="12.75">
      <c r="F3159" s="172"/>
    </row>
    <row r="3160" ht="12.75">
      <c r="F3160" s="172"/>
    </row>
    <row r="3161" ht="12.75">
      <c r="F3161" s="172"/>
    </row>
    <row r="3162" ht="12.75">
      <c r="F3162" s="172"/>
    </row>
    <row r="3163" ht="12.75">
      <c r="F3163" s="172"/>
    </row>
    <row r="3164" ht="12.75">
      <c r="F3164" s="172"/>
    </row>
    <row r="3165" ht="12.75">
      <c r="F3165" s="172"/>
    </row>
    <row r="3166" ht="12.75">
      <c r="F3166" s="172"/>
    </row>
    <row r="3167" ht="12.75">
      <c r="F3167" s="172"/>
    </row>
    <row r="3168" ht="12.75">
      <c r="F3168" s="172"/>
    </row>
    <row r="3169" ht="12.75">
      <c r="F3169" s="172"/>
    </row>
    <row r="3170" ht="12.75">
      <c r="F3170" s="172"/>
    </row>
    <row r="3171" ht="12.75">
      <c r="F3171" s="172"/>
    </row>
    <row r="3172" ht="12.75">
      <c r="F3172" s="172"/>
    </row>
    <row r="3173" ht="12.75">
      <c r="F3173" s="172"/>
    </row>
    <row r="3174" ht="12.75">
      <c r="F3174" s="172"/>
    </row>
    <row r="3175" ht="12.75">
      <c r="F3175" s="172"/>
    </row>
    <row r="3176" ht="12.75">
      <c r="F3176" s="172"/>
    </row>
    <row r="3177" ht="12.75">
      <c r="F3177" s="172"/>
    </row>
    <row r="3178" ht="12.75">
      <c r="F3178" s="172"/>
    </row>
    <row r="3179" ht="12.75">
      <c r="F3179" s="172"/>
    </row>
    <row r="3180" ht="12.75">
      <c r="F3180" s="172"/>
    </row>
    <row r="3181" ht="12.75">
      <c r="F3181" s="172"/>
    </row>
    <row r="3182" ht="12.75">
      <c r="F3182" s="172"/>
    </row>
    <row r="3183" ht="12.75">
      <c r="F3183" s="172"/>
    </row>
    <row r="3184" ht="12.75">
      <c r="F3184" s="172"/>
    </row>
    <row r="3185" ht="12.75">
      <c r="F3185" s="172"/>
    </row>
    <row r="3186" ht="12.75">
      <c r="F3186" s="172"/>
    </row>
    <row r="3187" ht="12.75">
      <c r="F3187" s="172"/>
    </row>
    <row r="3188" ht="12.75">
      <c r="F3188" s="172"/>
    </row>
    <row r="3189" ht="12.75">
      <c r="F3189" s="172"/>
    </row>
    <row r="3190" ht="12.75">
      <c r="F3190" s="172"/>
    </row>
    <row r="3191" ht="12.75">
      <c r="F3191" s="172"/>
    </row>
    <row r="3192" ht="12.75">
      <c r="F3192" s="172"/>
    </row>
    <row r="3193" ht="12.75">
      <c r="F3193" s="172"/>
    </row>
    <row r="3194" ht="12.75">
      <c r="F3194" s="172"/>
    </row>
    <row r="3195" ht="12.75">
      <c r="F3195" s="172"/>
    </row>
    <row r="3196" ht="12.75">
      <c r="F3196" s="172"/>
    </row>
    <row r="3197" ht="12.75">
      <c r="F3197" s="172"/>
    </row>
    <row r="3198" ht="12.75">
      <c r="F3198" s="172"/>
    </row>
    <row r="3199" ht="12.75">
      <c r="F3199" s="172"/>
    </row>
    <row r="3200" ht="12.75">
      <c r="F3200" s="172"/>
    </row>
    <row r="3201" ht="12.75">
      <c r="F3201" s="172"/>
    </row>
    <row r="3202" ht="12.75">
      <c r="F3202" s="172"/>
    </row>
    <row r="3203" ht="12.75">
      <c r="F3203" s="172"/>
    </row>
    <row r="3204" ht="12.75">
      <c r="F3204" s="172"/>
    </row>
    <row r="3205" ht="12.75">
      <c r="F3205" s="172"/>
    </row>
    <row r="3206" ht="12.75">
      <c r="F3206" s="172"/>
    </row>
    <row r="3207" ht="12.75">
      <c r="F3207" s="172"/>
    </row>
    <row r="3208" ht="12.75">
      <c r="F3208" s="172"/>
    </row>
    <row r="3209" ht="12.75">
      <c r="F3209" s="172"/>
    </row>
    <row r="3210" ht="12.75">
      <c r="F3210" s="172"/>
    </row>
    <row r="3211" ht="12.75">
      <c r="F3211" s="172"/>
    </row>
    <row r="3212" ht="12.75">
      <c r="F3212" s="172"/>
    </row>
    <row r="3213" ht="12.75">
      <c r="F3213" s="172"/>
    </row>
    <row r="3214" ht="12.75">
      <c r="F3214" s="172"/>
    </row>
    <row r="3215" ht="12.75">
      <c r="F3215" s="172"/>
    </row>
    <row r="3216" ht="12.75">
      <c r="F3216" s="172"/>
    </row>
    <row r="3217" ht="12.75">
      <c r="F3217" s="172"/>
    </row>
    <row r="3218" ht="12.75">
      <c r="F3218" s="172"/>
    </row>
    <row r="3219" ht="12.75">
      <c r="F3219" s="172"/>
    </row>
    <row r="3220" ht="12.75">
      <c r="F3220" s="172"/>
    </row>
    <row r="3221" ht="12.75">
      <c r="F3221" s="172"/>
    </row>
    <row r="3222" ht="12.75">
      <c r="F3222" s="172"/>
    </row>
    <row r="3223" ht="12.75">
      <c r="F3223" s="172"/>
    </row>
    <row r="3224" ht="12.75">
      <c r="F3224" s="172"/>
    </row>
    <row r="3225" ht="12.75">
      <c r="F3225" s="172"/>
    </row>
    <row r="3226" ht="12.75">
      <c r="F3226" s="172"/>
    </row>
    <row r="3227" ht="12.75">
      <c r="F3227" s="172"/>
    </row>
    <row r="3228" ht="12.75">
      <c r="F3228" s="172"/>
    </row>
    <row r="3229" ht="12.75">
      <c r="F3229" s="172"/>
    </row>
    <row r="3230" ht="12.75">
      <c r="F3230" s="172"/>
    </row>
    <row r="3231" ht="12.75">
      <c r="F3231" s="172"/>
    </row>
    <row r="3232" ht="12.75">
      <c r="F3232" s="172"/>
    </row>
    <row r="3233" ht="12.75">
      <c r="F3233" s="172"/>
    </row>
    <row r="3234" ht="12.75">
      <c r="F3234" s="172"/>
    </row>
    <row r="3235" ht="12.75">
      <c r="F3235" s="172"/>
    </row>
    <row r="3236" ht="12.75">
      <c r="F3236" s="172"/>
    </row>
    <row r="3237" ht="12.75">
      <c r="F3237" s="172"/>
    </row>
    <row r="3238" ht="12.75">
      <c r="F3238" s="172"/>
    </row>
    <row r="3239" ht="12.75">
      <c r="F3239" s="172"/>
    </row>
    <row r="3240" ht="12.75">
      <c r="F3240" s="172"/>
    </row>
    <row r="3241" ht="12.75">
      <c r="F3241" s="172"/>
    </row>
    <row r="3242" ht="12.75">
      <c r="F3242" s="172"/>
    </row>
    <row r="3243" ht="12.75">
      <c r="F3243" s="172"/>
    </row>
    <row r="3244" ht="12.75">
      <c r="F3244" s="172"/>
    </row>
    <row r="3245" ht="12.75">
      <c r="F3245" s="172"/>
    </row>
    <row r="3246" ht="12.75">
      <c r="F3246" s="172"/>
    </row>
    <row r="3247" ht="12.75">
      <c r="F3247" s="172"/>
    </row>
    <row r="3248" ht="12.75">
      <c r="F3248" s="172"/>
    </row>
    <row r="3249" ht="12.75">
      <c r="F3249" s="172"/>
    </row>
    <row r="3250" ht="12.75">
      <c r="F3250" s="172"/>
    </row>
    <row r="3251" ht="12.75">
      <c r="F3251" s="172"/>
    </row>
    <row r="3252" ht="12.75">
      <c r="F3252" s="172"/>
    </row>
    <row r="3253" ht="12.75">
      <c r="F3253" s="172"/>
    </row>
    <row r="3254" ht="12.75">
      <c r="F3254" s="172"/>
    </row>
    <row r="3255" ht="12.75">
      <c r="F3255" s="172"/>
    </row>
    <row r="3256" ht="12.75">
      <c r="F3256" s="172"/>
    </row>
    <row r="3257" ht="12.75">
      <c r="F3257" s="172"/>
    </row>
    <row r="3258" ht="12.75">
      <c r="F3258" s="172"/>
    </row>
    <row r="3259" ht="12.75">
      <c r="F3259" s="172"/>
    </row>
    <row r="3260" ht="12.75">
      <c r="F3260" s="172"/>
    </row>
    <row r="3261" ht="12.75">
      <c r="F3261" s="172"/>
    </row>
    <row r="3262" ht="12.75">
      <c r="F3262" s="172"/>
    </row>
    <row r="3263" ht="12.75">
      <c r="F3263" s="172"/>
    </row>
    <row r="3264" ht="12.75">
      <c r="F3264" s="172"/>
    </row>
    <row r="3265" ht="12.75">
      <c r="F3265" s="172"/>
    </row>
    <row r="3266" ht="12.75">
      <c r="F3266" s="172"/>
    </row>
    <row r="3267" ht="12.75">
      <c r="F3267" s="172"/>
    </row>
    <row r="3268" ht="12.75">
      <c r="F3268" s="172"/>
    </row>
    <row r="3269" ht="12.75">
      <c r="F3269" s="172"/>
    </row>
    <row r="3270" ht="12.75">
      <c r="F3270" s="172"/>
    </row>
    <row r="3271" ht="12.75">
      <c r="F3271" s="172"/>
    </row>
    <row r="3272" ht="12.75">
      <c r="F3272" s="172"/>
    </row>
    <row r="3273" ht="12.75">
      <c r="F3273" s="172"/>
    </row>
    <row r="3274" ht="12.75">
      <c r="F3274" s="172"/>
    </row>
    <row r="3275" ht="12.75">
      <c r="F3275" s="172"/>
    </row>
    <row r="3276" ht="12.75">
      <c r="F3276" s="172"/>
    </row>
    <row r="3277" ht="12.75">
      <c r="F3277" s="172"/>
    </row>
    <row r="3278" ht="12.75">
      <c r="F3278" s="172"/>
    </row>
    <row r="3279" ht="12.75">
      <c r="F3279" s="172"/>
    </row>
    <row r="3280" ht="12.75">
      <c r="F3280" s="172"/>
    </row>
    <row r="3281" ht="12.75">
      <c r="F3281" s="172"/>
    </row>
    <row r="3282" ht="12.75">
      <c r="F3282" s="172"/>
    </row>
    <row r="3283" ht="12.75">
      <c r="F3283" s="172"/>
    </row>
    <row r="3284" ht="12.75">
      <c r="F3284" s="172"/>
    </row>
    <row r="3285" ht="12.75">
      <c r="F3285" s="172"/>
    </row>
    <row r="3286" ht="12.75">
      <c r="F3286" s="172"/>
    </row>
    <row r="3287" ht="12.75">
      <c r="F3287" s="172"/>
    </row>
    <row r="3288" ht="12.75">
      <c r="F3288" s="172"/>
    </row>
    <row r="3289" ht="12.75">
      <c r="F3289" s="172"/>
    </row>
    <row r="3290" ht="12.75">
      <c r="F3290" s="172"/>
    </row>
    <row r="3291" ht="12.75">
      <c r="F3291" s="172"/>
    </row>
    <row r="3292" ht="12.75">
      <c r="F3292" s="172"/>
    </row>
    <row r="3293" ht="12.75">
      <c r="F3293" s="172"/>
    </row>
    <row r="3294" ht="12.75">
      <c r="F3294" s="172"/>
    </row>
    <row r="3295" ht="12.75">
      <c r="F3295" s="172"/>
    </row>
    <row r="3296" ht="12.75">
      <c r="F3296" s="172"/>
    </row>
    <row r="3297" ht="12.75">
      <c r="F3297" s="172"/>
    </row>
    <row r="3298" ht="12.75">
      <c r="F3298" s="172"/>
    </row>
    <row r="3299" ht="12.75">
      <c r="F3299" s="172"/>
    </row>
    <row r="3300" ht="12.75">
      <c r="F3300" s="172"/>
    </row>
    <row r="3301" ht="12.75">
      <c r="F3301" s="172"/>
    </row>
    <row r="3302" ht="12.75">
      <c r="F3302" s="172"/>
    </row>
    <row r="3303" ht="12.75">
      <c r="F3303" s="172"/>
    </row>
    <row r="3304" ht="12.75">
      <c r="F3304" s="172"/>
    </row>
    <row r="3305" ht="12.75">
      <c r="F3305" s="172"/>
    </row>
    <row r="3306" ht="12.75">
      <c r="F3306" s="172"/>
    </row>
    <row r="3307" ht="12.75">
      <c r="F3307" s="172"/>
    </row>
    <row r="3308" ht="12.75">
      <c r="F3308" s="172"/>
    </row>
    <row r="3309" ht="12.75">
      <c r="F3309" s="172"/>
    </row>
    <row r="3310" ht="12.75">
      <c r="F3310" s="172"/>
    </row>
    <row r="3311" ht="12.75">
      <c r="F3311" s="172"/>
    </row>
    <row r="3312" ht="12.75">
      <c r="F3312" s="172"/>
    </row>
    <row r="3313" ht="12.75">
      <c r="F3313" s="172"/>
    </row>
    <row r="3314" ht="12.75">
      <c r="F3314" s="172"/>
    </row>
    <row r="3315" ht="12.75">
      <c r="F3315" s="172"/>
    </row>
    <row r="3316" ht="12.75">
      <c r="F3316" s="172"/>
    </row>
    <row r="3317" ht="12.75">
      <c r="F3317" s="172"/>
    </row>
    <row r="3318" ht="12.75">
      <c r="F3318" s="172"/>
    </row>
    <row r="3319" ht="12.75">
      <c r="F3319" s="172"/>
    </row>
    <row r="3320" ht="12.75">
      <c r="F3320" s="172"/>
    </row>
    <row r="3321" ht="12.75">
      <c r="F3321" s="172"/>
    </row>
    <row r="3322" ht="12.75">
      <c r="F3322" s="172"/>
    </row>
    <row r="3323" ht="12.75">
      <c r="F3323" s="172"/>
    </row>
    <row r="3324" ht="12.75">
      <c r="F3324" s="172"/>
    </row>
    <row r="3325" ht="12.75">
      <c r="F3325" s="172"/>
    </row>
    <row r="3326" ht="12.75">
      <c r="F3326" s="172"/>
    </row>
    <row r="3327" ht="12.75">
      <c r="F3327" s="172"/>
    </row>
    <row r="3328" ht="12.75">
      <c r="F3328" s="172"/>
    </row>
    <row r="3329" ht="12.75">
      <c r="F3329" s="172"/>
    </row>
    <row r="3330" ht="12.75">
      <c r="F3330" s="172"/>
    </row>
    <row r="3331" ht="12.75">
      <c r="F3331" s="172"/>
    </row>
    <row r="3332" ht="12.75">
      <c r="F3332" s="172"/>
    </row>
    <row r="3333" ht="12.75">
      <c r="F3333" s="172"/>
    </row>
    <row r="3334" ht="12.75">
      <c r="F3334" s="172"/>
    </row>
    <row r="3335" ht="12.75">
      <c r="F3335" s="172"/>
    </row>
    <row r="3336" ht="12.75">
      <c r="F3336" s="172"/>
    </row>
    <row r="3337" ht="12.75">
      <c r="F3337" s="172"/>
    </row>
    <row r="3338" ht="12.75">
      <c r="F3338" s="172"/>
    </row>
    <row r="3339" ht="12.75">
      <c r="F3339" s="172"/>
    </row>
    <row r="3340" ht="12.75">
      <c r="F3340" s="172"/>
    </row>
    <row r="3341" ht="12.75">
      <c r="F3341" s="172"/>
    </row>
    <row r="3342" ht="12.75">
      <c r="F3342" s="172"/>
    </row>
    <row r="3343" ht="12.75">
      <c r="F3343" s="172"/>
    </row>
    <row r="3344" ht="12.75">
      <c r="F3344" s="172"/>
    </row>
    <row r="3345" ht="12.75">
      <c r="F3345" s="172"/>
    </row>
    <row r="3346" ht="12.75">
      <c r="F3346" s="172"/>
    </row>
    <row r="3347" ht="12.75">
      <c r="F3347" s="172"/>
    </row>
    <row r="3348" ht="12.75">
      <c r="F3348" s="172"/>
    </row>
    <row r="3349" ht="12.75">
      <c r="F3349" s="172"/>
    </row>
    <row r="3350" ht="12.75">
      <c r="F3350" s="172"/>
    </row>
    <row r="3351" ht="12.75">
      <c r="F3351" s="172"/>
    </row>
    <row r="3352" ht="12.75">
      <c r="F3352" s="172"/>
    </row>
    <row r="3353" ht="12.75">
      <c r="F3353" s="172"/>
    </row>
    <row r="3354" ht="12.75">
      <c r="F3354" s="172"/>
    </row>
    <row r="3355" ht="12.75">
      <c r="F3355" s="172"/>
    </row>
    <row r="3356" ht="12.75">
      <c r="F3356" s="172"/>
    </row>
    <row r="3357" ht="12.75">
      <c r="F3357" s="172"/>
    </row>
    <row r="3358" ht="12.75">
      <c r="F3358" s="172"/>
    </row>
    <row r="3359" ht="12.75">
      <c r="F3359" s="172"/>
    </row>
    <row r="3360" ht="12.75">
      <c r="F3360" s="172"/>
    </row>
    <row r="3361" ht="12.75">
      <c r="F3361" s="172"/>
    </row>
    <row r="3362" ht="12.75">
      <c r="F3362" s="172"/>
    </row>
    <row r="3363" ht="12.75">
      <c r="F3363" s="172"/>
    </row>
    <row r="3364" ht="12.75">
      <c r="F3364" s="172"/>
    </row>
    <row r="3365" ht="12.75">
      <c r="F3365" s="172"/>
    </row>
    <row r="3366" ht="12.75">
      <c r="F3366" s="172"/>
    </row>
    <row r="3367" ht="12.75">
      <c r="F3367" s="172"/>
    </row>
    <row r="3368" ht="12.75">
      <c r="F3368" s="172"/>
    </row>
    <row r="3369" ht="12.75">
      <c r="F3369" s="172"/>
    </row>
    <row r="3370" ht="12.75">
      <c r="F3370" s="172"/>
    </row>
    <row r="3371" ht="12.75">
      <c r="F3371" s="172"/>
    </row>
    <row r="3372" ht="12.75">
      <c r="F3372" s="172"/>
    </row>
    <row r="3373" ht="12.75">
      <c r="F3373" s="172"/>
    </row>
    <row r="3374" ht="12.75">
      <c r="F3374" s="172"/>
    </row>
    <row r="3375" ht="12.75">
      <c r="F3375" s="172"/>
    </row>
    <row r="3376" ht="12.75">
      <c r="F3376" s="172"/>
    </row>
    <row r="3377" ht="12.75">
      <c r="F3377" s="172"/>
    </row>
    <row r="3378" ht="12.75">
      <c r="F3378" s="172"/>
    </row>
    <row r="3379" ht="12.75">
      <c r="F3379" s="172"/>
    </row>
    <row r="3380" ht="12.75">
      <c r="F3380" s="172"/>
    </row>
    <row r="3381" ht="12.75">
      <c r="F3381" s="172"/>
    </row>
    <row r="3382" ht="12.75">
      <c r="F3382" s="172"/>
    </row>
    <row r="3383" ht="12.75">
      <c r="F3383" s="172"/>
    </row>
    <row r="3384" ht="12.75">
      <c r="F3384" s="172"/>
    </row>
    <row r="3385" ht="12.75">
      <c r="F3385" s="172"/>
    </row>
    <row r="3386" ht="12.75">
      <c r="F3386" s="172"/>
    </row>
    <row r="3387" ht="12.75">
      <c r="F3387" s="172"/>
    </row>
    <row r="3388" ht="12.75">
      <c r="F3388" s="172"/>
    </row>
    <row r="3389" ht="12.75">
      <c r="F3389" s="172"/>
    </row>
    <row r="3390" ht="12.75">
      <c r="F3390" s="172"/>
    </row>
    <row r="3391" ht="12.75">
      <c r="F3391" s="172"/>
    </row>
    <row r="3392" ht="12.75">
      <c r="F3392" s="172"/>
    </row>
    <row r="3393" ht="12.75">
      <c r="F3393" s="172"/>
    </row>
    <row r="3394" ht="12.75">
      <c r="F3394" s="172"/>
    </row>
    <row r="3395" ht="12.75">
      <c r="F3395" s="172"/>
    </row>
    <row r="3396" ht="12.75">
      <c r="F3396" s="172"/>
    </row>
    <row r="3397" ht="12.75">
      <c r="F3397" s="172"/>
    </row>
    <row r="3398" ht="12.75">
      <c r="F3398" s="172"/>
    </row>
    <row r="3399" ht="12.75">
      <c r="F3399" s="172"/>
    </row>
    <row r="3400" ht="12.75">
      <c r="F3400" s="172"/>
    </row>
    <row r="3401" ht="12.75">
      <c r="F3401" s="172"/>
    </row>
    <row r="3402" ht="12.75">
      <c r="F3402" s="172"/>
    </row>
    <row r="3403" ht="12.75">
      <c r="F3403" s="172"/>
    </row>
    <row r="3404" ht="12.75">
      <c r="F3404" s="172"/>
    </row>
    <row r="3405" ht="12.75">
      <c r="F3405" s="172"/>
    </row>
    <row r="3406" ht="12.75">
      <c r="F3406" s="172"/>
    </row>
    <row r="3407" ht="12.75">
      <c r="F3407" s="172"/>
    </row>
    <row r="3408" ht="12.75">
      <c r="F3408" s="172"/>
    </row>
    <row r="3409" ht="12.75">
      <c r="F3409" s="172"/>
    </row>
    <row r="3410" ht="12.75">
      <c r="F3410" s="172"/>
    </row>
    <row r="3411" ht="12.75">
      <c r="F3411" s="172"/>
    </row>
    <row r="3412" ht="12.75">
      <c r="F3412" s="172"/>
    </row>
    <row r="3413" ht="12.75">
      <c r="F3413" s="172"/>
    </row>
    <row r="3414" ht="12.75">
      <c r="F3414" s="172"/>
    </row>
    <row r="3415" ht="12.75">
      <c r="F3415" s="172"/>
    </row>
    <row r="3416" ht="12.75">
      <c r="F3416" s="172"/>
    </row>
    <row r="3417" ht="12.75">
      <c r="F3417" s="172"/>
    </row>
    <row r="3418" ht="12.75">
      <c r="F3418" s="172"/>
    </row>
    <row r="3419" ht="12.75">
      <c r="F3419" s="172"/>
    </row>
    <row r="3420" ht="12.75">
      <c r="F3420" s="172"/>
    </row>
    <row r="3421" ht="12.75">
      <c r="F3421" s="172"/>
    </row>
    <row r="3422" ht="12.75">
      <c r="F3422" s="172"/>
    </row>
    <row r="3423" ht="12.75">
      <c r="F3423" s="172"/>
    </row>
    <row r="3424" ht="12.75">
      <c r="F3424" s="172"/>
    </row>
    <row r="3425" ht="12.75">
      <c r="F3425" s="172"/>
    </row>
    <row r="3426" ht="12.75">
      <c r="F3426" s="172"/>
    </row>
    <row r="3427" ht="12.75">
      <c r="F3427" s="172"/>
    </row>
    <row r="3428" ht="12.75">
      <c r="F3428" s="172"/>
    </row>
    <row r="3429" ht="12.75">
      <c r="F3429" s="172"/>
    </row>
    <row r="3430" ht="12.75">
      <c r="F3430" s="172"/>
    </row>
    <row r="3431" ht="12.75">
      <c r="F3431" s="172"/>
    </row>
    <row r="3432" ht="12.75">
      <c r="F3432" s="172"/>
    </row>
    <row r="3433" ht="12.75">
      <c r="F3433" s="172"/>
    </row>
    <row r="3434" ht="12.75">
      <c r="F3434" s="172"/>
    </row>
    <row r="3435" ht="12.75">
      <c r="F3435" s="172"/>
    </row>
    <row r="3436" ht="12.75">
      <c r="F3436" s="172"/>
    </row>
    <row r="3437" ht="12.75">
      <c r="F3437" s="172"/>
    </row>
    <row r="3438" ht="12.75">
      <c r="F3438" s="172"/>
    </row>
    <row r="3439" ht="12.75">
      <c r="F3439" s="172"/>
    </row>
    <row r="3440" ht="12.75">
      <c r="F3440" s="172"/>
    </row>
    <row r="3441" ht="12.75">
      <c r="F3441" s="172"/>
    </row>
    <row r="3442" ht="12.75">
      <c r="F3442" s="172"/>
    </row>
    <row r="3443" ht="12.75">
      <c r="F3443" s="172"/>
    </row>
    <row r="3444" ht="12.75">
      <c r="F3444" s="172"/>
    </row>
    <row r="3445" ht="12.75">
      <c r="F3445" s="172"/>
    </row>
    <row r="3446" ht="12.75">
      <c r="F3446" s="172"/>
    </row>
    <row r="3447" ht="12.75">
      <c r="F3447" s="172"/>
    </row>
    <row r="3448" ht="12.75">
      <c r="F3448" s="172"/>
    </row>
    <row r="3449" ht="12.75">
      <c r="F3449" s="172"/>
    </row>
    <row r="3450" ht="12.75">
      <c r="F3450" s="172"/>
    </row>
    <row r="3451" ht="12.75">
      <c r="F3451" s="172"/>
    </row>
    <row r="3452" ht="12.75">
      <c r="F3452" s="172"/>
    </row>
    <row r="3453" ht="12.75">
      <c r="F3453" s="172"/>
    </row>
    <row r="3454" ht="12.75">
      <c r="F3454" s="172"/>
    </row>
    <row r="3455" ht="12.75">
      <c r="F3455" s="172"/>
    </row>
    <row r="3456" ht="12.75">
      <c r="F3456" s="172"/>
    </row>
    <row r="3457" ht="12.75">
      <c r="F3457" s="172"/>
    </row>
    <row r="3458" ht="12.75">
      <c r="F3458" s="172"/>
    </row>
    <row r="3459" ht="12.75">
      <c r="F3459" s="172"/>
    </row>
    <row r="3460" ht="12.75">
      <c r="F3460" s="172"/>
    </row>
    <row r="3461" ht="12.75">
      <c r="F3461" s="172"/>
    </row>
    <row r="3462" ht="12.75">
      <c r="F3462" s="172"/>
    </row>
    <row r="3463" ht="12.75">
      <c r="F3463" s="172"/>
    </row>
    <row r="3464" ht="12.75">
      <c r="F3464" s="172"/>
    </row>
    <row r="3465" ht="12.75">
      <c r="F3465" s="172"/>
    </row>
    <row r="3466" ht="12.75">
      <c r="F3466" s="172"/>
    </row>
    <row r="3467" ht="12.75">
      <c r="F3467" s="172"/>
    </row>
    <row r="3468" ht="12.75">
      <c r="F3468" s="172"/>
    </row>
    <row r="3469" ht="12.75">
      <c r="F3469" s="172"/>
    </row>
    <row r="3470" ht="12.75">
      <c r="F3470" s="172"/>
    </row>
    <row r="3471" ht="12.75">
      <c r="F3471" s="172"/>
    </row>
    <row r="3472" ht="12.75">
      <c r="F3472" s="172"/>
    </row>
    <row r="3473" ht="12.75">
      <c r="F3473" s="172"/>
    </row>
    <row r="3474" ht="12.75">
      <c r="F3474" s="172"/>
    </row>
    <row r="3475" ht="12.75">
      <c r="F3475" s="172"/>
    </row>
    <row r="3476" ht="12.75">
      <c r="F3476" s="172"/>
    </row>
    <row r="3477" ht="12.75">
      <c r="F3477" s="172"/>
    </row>
    <row r="3478" ht="12.75">
      <c r="F3478" s="172"/>
    </row>
    <row r="3479" ht="12.75">
      <c r="F3479" s="172"/>
    </row>
    <row r="3480" ht="12.75">
      <c r="F3480" s="172"/>
    </row>
    <row r="3481" ht="12.75">
      <c r="F3481" s="172"/>
    </row>
    <row r="3482" ht="12.75">
      <c r="F3482" s="172"/>
    </row>
    <row r="3483" ht="12.75">
      <c r="F3483" s="172"/>
    </row>
    <row r="3484" ht="12.75">
      <c r="F3484" s="172"/>
    </row>
    <row r="3485" ht="12.75">
      <c r="F3485" s="172"/>
    </row>
    <row r="3486" ht="12.75">
      <c r="F3486" s="172"/>
    </row>
    <row r="3487" ht="12.75">
      <c r="F3487" s="172"/>
    </row>
    <row r="3488" ht="12.75">
      <c r="F3488" s="172"/>
    </row>
    <row r="3489" ht="12.75">
      <c r="F3489" s="172"/>
    </row>
    <row r="3490" ht="12.75">
      <c r="F3490" s="172"/>
    </row>
    <row r="3491" ht="12.75">
      <c r="F3491" s="172"/>
    </row>
    <row r="3492" ht="12.75">
      <c r="F3492" s="172"/>
    </row>
    <row r="3493" ht="12.75">
      <c r="F3493" s="172"/>
    </row>
    <row r="3494" ht="12.75">
      <c r="F3494" s="172"/>
    </row>
    <row r="3495" ht="12.75">
      <c r="F3495" s="172"/>
    </row>
    <row r="3496" ht="12.75">
      <c r="F3496" s="172"/>
    </row>
    <row r="3497" ht="12.75">
      <c r="F3497" s="172"/>
    </row>
    <row r="3498" ht="12.75">
      <c r="F3498" s="172"/>
    </row>
    <row r="3499" ht="12.75">
      <c r="F3499" s="172"/>
    </row>
    <row r="3500" ht="12.75">
      <c r="F3500" s="172"/>
    </row>
    <row r="3501" ht="12.75">
      <c r="F3501" s="172"/>
    </row>
    <row r="3502" ht="12.75">
      <c r="F3502" s="172"/>
    </row>
    <row r="3503" ht="12.75">
      <c r="F3503" s="172"/>
    </row>
    <row r="3504" ht="12.75">
      <c r="F3504" s="172"/>
    </row>
    <row r="3505" ht="12.75">
      <c r="F3505" s="172"/>
    </row>
    <row r="3506" ht="12.75">
      <c r="F3506" s="172"/>
    </row>
    <row r="3507" ht="12.75">
      <c r="F3507" s="172"/>
    </row>
    <row r="3508" ht="12.75">
      <c r="F3508" s="172"/>
    </row>
    <row r="3509" ht="12.75">
      <c r="F3509" s="172"/>
    </row>
    <row r="3510" ht="12.75">
      <c r="F3510" s="172"/>
    </row>
    <row r="3511" ht="12.75">
      <c r="F3511" s="172"/>
    </row>
    <row r="3512" ht="12.75">
      <c r="F3512" s="172"/>
    </row>
    <row r="3513" ht="12.75">
      <c r="F3513" s="172"/>
    </row>
    <row r="3514" ht="12.75">
      <c r="F3514" s="172"/>
    </row>
    <row r="3515" ht="12.75">
      <c r="F3515" s="172"/>
    </row>
    <row r="3516" ht="12.75">
      <c r="F3516" s="172"/>
    </row>
    <row r="3517" ht="12.75">
      <c r="F3517" s="172"/>
    </row>
    <row r="3518" ht="12.75">
      <c r="F3518" s="172"/>
    </row>
    <row r="3519" ht="12.75">
      <c r="F3519" s="172"/>
    </row>
    <row r="3520" ht="12.75">
      <c r="F3520" s="172"/>
    </row>
    <row r="3521" ht="12.75">
      <c r="F3521" s="172"/>
    </row>
    <row r="3522" ht="12.75">
      <c r="F3522" s="172"/>
    </row>
    <row r="3523" ht="12.75">
      <c r="F3523" s="172"/>
    </row>
    <row r="3524" ht="12.75">
      <c r="F3524" s="172"/>
    </row>
    <row r="3525" ht="12.75">
      <c r="F3525" s="172"/>
    </row>
    <row r="3526" ht="12.75">
      <c r="F3526" s="172"/>
    </row>
    <row r="3527" ht="12.75">
      <c r="F3527" s="172"/>
    </row>
    <row r="3528" ht="12.75">
      <c r="F3528" s="172"/>
    </row>
    <row r="3529" ht="12.75">
      <c r="F3529" s="172"/>
    </row>
    <row r="3530" ht="12.75">
      <c r="F3530" s="172"/>
    </row>
    <row r="3531" ht="12.75">
      <c r="F3531" s="172"/>
    </row>
    <row r="3532" ht="12.75">
      <c r="F3532" s="172"/>
    </row>
    <row r="3533" ht="12.75">
      <c r="F3533" s="172"/>
    </row>
    <row r="3534" ht="12.75">
      <c r="F3534" s="172"/>
    </row>
    <row r="3535" ht="12.75">
      <c r="F3535" s="172"/>
    </row>
    <row r="3536" ht="12.75">
      <c r="F3536" s="172"/>
    </row>
    <row r="3537" ht="12.75">
      <c r="F3537" s="172"/>
    </row>
    <row r="3538" ht="12.75">
      <c r="F3538" s="172"/>
    </row>
    <row r="3539" ht="12.75">
      <c r="F3539" s="172"/>
    </row>
    <row r="3540" ht="12.75">
      <c r="F3540" s="172"/>
    </row>
    <row r="3541" ht="12.75">
      <c r="F3541" s="172"/>
    </row>
    <row r="3542" ht="12.75">
      <c r="F3542" s="172"/>
    </row>
    <row r="3543" ht="12.75">
      <c r="F3543" s="172"/>
    </row>
    <row r="3544" ht="12.75">
      <c r="F3544" s="172"/>
    </row>
    <row r="3545" ht="12.75">
      <c r="F3545" s="172"/>
    </row>
    <row r="3546" ht="12.75">
      <c r="F3546" s="172"/>
    </row>
    <row r="3547" ht="12.75">
      <c r="F3547" s="172"/>
    </row>
    <row r="3548" ht="12.75">
      <c r="F3548" s="172"/>
    </row>
    <row r="3549" ht="12.75">
      <c r="F3549" s="172"/>
    </row>
    <row r="3550" ht="12.75">
      <c r="F3550" s="172"/>
    </row>
    <row r="3551" ht="12.75">
      <c r="F3551" s="172"/>
    </row>
    <row r="3552" ht="12.75">
      <c r="F3552" s="172"/>
    </row>
    <row r="3553" ht="12.75">
      <c r="F3553" s="172"/>
    </row>
    <row r="3554" ht="12.75">
      <c r="F3554" s="172"/>
    </row>
    <row r="3555" ht="12.75">
      <c r="F3555" s="172"/>
    </row>
    <row r="3556" ht="12.75">
      <c r="F3556" s="172"/>
    </row>
    <row r="3557" ht="12.75">
      <c r="F3557" s="172"/>
    </row>
    <row r="3558" ht="12.75">
      <c r="F3558" s="172"/>
    </row>
    <row r="3559" ht="12.75">
      <c r="F3559" s="172"/>
    </row>
    <row r="3560" ht="12.75">
      <c r="F3560" s="172"/>
    </row>
    <row r="3561" ht="12.75">
      <c r="F3561" s="172"/>
    </row>
    <row r="3562" ht="12.75">
      <c r="F3562" s="172"/>
    </row>
    <row r="3563" ht="12.75">
      <c r="F3563" s="172"/>
    </row>
    <row r="3564" ht="12.75">
      <c r="F3564" s="172"/>
    </row>
    <row r="3565" ht="12.75">
      <c r="F3565" s="172"/>
    </row>
    <row r="3566" ht="12.75">
      <c r="F3566" s="172"/>
    </row>
    <row r="3567" ht="12.75">
      <c r="F3567" s="172"/>
    </row>
    <row r="3568" ht="12.75">
      <c r="F3568" s="172"/>
    </row>
    <row r="3569" ht="12.75">
      <c r="F3569" s="172"/>
    </row>
    <row r="3570" ht="12.75">
      <c r="F3570" s="172"/>
    </row>
    <row r="3571" ht="12.75">
      <c r="F3571" s="172"/>
    </row>
    <row r="3572" ht="12.75">
      <c r="F3572" s="172"/>
    </row>
    <row r="3573" ht="12.75">
      <c r="F3573" s="172"/>
    </row>
    <row r="3574" ht="12.75">
      <c r="F3574" s="172"/>
    </row>
    <row r="3575" ht="12.75">
      <c r="F3575" s="172"/>
    </row>
    <row r="3576" ht="12.75">
      <c r="F3576" s="172"/>
    </row>
    <row r="3577" ht="12.75">
      <c r="F3577" s="172"/>
    </row>
    <row r="3578" ht="12.75">
      <c r="F3578" s="172"/>
    </row>
    <row r="3579" ht="12.75">
      <c r="F3579" s="172"/>
    </row>
    <row r="3580" ht="12.75">
      <c r="F3580" s="172"/>
    </row>
    <row r="3581" ht="12.75">
      <c r="F3581" s="172"/>
    </row>
    <row r="3582" ht="12.75">
      <c r="F3582" s="172"/>
    </row>
    <row r="3583" ht="12.75">
      <c r="F3583" s="172"/>
    </row>
    <row r="3584" ht="12.75">
      <c r="F3584" s="172"/>
    </row>
    <row r="3585" ht="12.75">
      <c r="F3585" s="172"/>
    </row>
    <row r="3586" ht="12.75">
      <c r="F3586" s="172"/>
    </row>
    <row r="3587" ht="12.75">
      <c r="F3587" s="172"/>
    </row>
    <row r="3588" ht="12.75">
      <c r="F3588" s="172"/>
    </row>
    <row r="3589" ht="12.75">
      <c r="F3589" s="172"/>
    </row>
    <row r="3590" ht="12.75">
      <c r="F3590" s="172"/>
    </row>
    <row r="3591" ht="12.75">
      <c r="F3591" s="172"/>
    </row>
    <row r="3592" ht="12.75">
      <c r="F3592" s="172"/>
    </row>
    <row r="3593" ht="12.75">
      <c r="F3593" s="172"/>
    </row>
    <row r="3594" ht="12.75">
      <c r="F3594" s="172"/>
    </row>
    <row r="3595" ht="12.75">
      <c r="F3595" s="172"/>
    </row>
    <row r="3596" ht="12.75">
      <c r="F3596" s="172"/>
    </row>
    <row r="3597" ht="12.75">
      <c r="F3597" s="172"/>
    </row>
    <row r="3598" ht="12.75">
      <c r="F3598" s="172"/>
    </row>
    <row r="3599" ht="12.75">
      <c r="F3599" s="172"/>
    </row>
    <row r="3600" ht="12.75">
      <c r="F3600" s="172"/>
    </row>
    <row r="3601" ht="12.75">
      <c r="F3601" s="172"/>
    </row>
    <row r="3602" ht="12.75">
      <c r="F3602" s="172"/>
    </row>
    <row r="3603" ht="12.75">
      <c r="F3603" s="172"/>
    </row>
    <row r="3604" ht="12.75">
      <c r="F3604" s="172"/>
    </row>
    <row r="3605" ht="12.75">
      <c r="F3605" s="172"/>
    </row>
    <row r="3606" ht="12.75">
      <c r="F3606" s="172"/>
    </row>
    <row r="3607" ht="12.75">
      <c r="F3607" s="172"/>
    </row>
    <row r="3608" ht="12.75">
      <c r="F3608" s="172"/>
    </row>
    <row r="3609" ht="12.75">
      <c r="F3609" s="172"/>
    </row>
    <row r="3610" ht="12.75">
      <c r="F3610" s="172"/>
    </row>
    <row r="3611" ht="12.75">
      <c r="F3611" s="172"/>
    </row>
    <row r="3612" ht="12.75">
      <c r="F3612" s="172"/>
    </row>
    <row r="3613" ht="12.75">
      <c r="F3613" s="172"/>
    </row>
    <row r="3614" ht="12.75">
      <c r="F3614" s="172"/>
    </row>
    <row r="3615" ht="12.75">
      <c r="F3615" s="172"/>
    </row>
    <row r="3616" ht="12.75">
      <c r="F3616" s="172"/>
    </row>
    <row r="3617" ht="12.75">
      <c r="F3617" s="172"/>
    </row>
    <row r="3618" ht="12.75">
      <c r="F3618" s="172"/>
    </row>
    <row r="3619" ht="12.75">
      <c r="F3619" s="172"/>
    </row>
    <row r="3620" ht="12.75">
      <c r="F3620" s="172"/>
    </row>
    <row r="3621" ht="12.75">
      <c r="F3621" s="172"/>
    </row>
    <row r="3622" ht="12.75">
      <c r="F3622" s="172"/>
    </row>
    <row r="3623" ht="12.75">
      <c r="F3623" s="172"/>
    </row>
    <row r="3624" ht="12.75">
      <c r="F3624" s="172"/>
    </row>
    <row r="3625" ht="12.75">
      <c r="F3625" s="172"/>
    </row>
    <row r="3626" ht="12.75">
      <c r="F3626" s="172"/>
    </row>
    <row r="3627" ht="12.75">
      <c r="F3627" s="172"/>
    </row>
    <row r="3628" ht="12.75">
      <c r="F3628" s="172"/>
    </row>
    <row r="3629" ht="12.75">
      <c r="F3629" s="172"/>
    </row>
    <row r="3630" ht="12.75">
      <c r="F3630" s="172"/>
    </row>
    <row r="3631" ht="12.75">
      <c r="F3631" s="172"/>
    </row>
    <row r="3632" ht="12.75">
      <c r="F3632" s="172"/>
    </row>
    <row r="3633" ht="12.75">
      <c r="F3633" s="172"/>
    </row>
    <row r="3634" ht="12.75">
      <c r="F3634" s="172"/>
    </row>
    <row r="3635" ht="12.75">
      <c r="F3635" s="172"/>
    </row>
    <row r="3636" ht="12.75">
      <c r="F3636" s="172"/>
    </row>
    <row r="3637" ht="12.75">
      <c r="F3637" s="172"/>
    </row>
    <row r="3638" ht="12.75">
      <c r="F3638" s="172"/>
    </row>
    <row r="3639" ht="12.75">
      <c r="F3639" s="172"/>
    </row>
    <row r="3640" ht="12.75">
      <c r="F3640" s="172"/>
    </row>
    <row r="3641" ht="12.75">
      <c r="F3641" s="172"/>
    </row>
    <row r="3642" ht="12.75">
      <c r="F3642" s="172"/>
    </row>
    <row r="3643" ht="12.75">
      <c r="F3643" s="172"/>
    </row>
    <row r="3644" ht="12.75">
      <c r="F3644" s="172"/>
    </row>
    <row r="3645" ht="12.75">
      <c r="F3645" s="172"/>
    </row>
    <row r="3646" ht="12.75">
      <c r="F3646" s="172"/>
    </row>
    <row r="3647" ht="12.75">
      <c r="F3647" s="172"/>
    </row>
    <row r="3648" ht="12.75">
      <c r="F3648" s="172"/>
    </row>
    <row r="3649" ht="12.75">
      <c r="F3649" s="172"/>
    </row>
    <row r="3650" ht="12.75">
      <c r="F3650" s="172"/>
    </row>
    <row r="3651" ht="12.75">
      <c r="F3651" s="172"/>
    </row>
    <row r="3652" ht="12.75">
      <c r="F3652" s="172"/>
    </row>
    <row r="3653" ht="12.75">
      <c r="F3653" s="172"/>
    </row>
    <row r="3654" ht="12.75">
      <c r="F3654" s="172"/>
    </row>
    <row r="3655" ht="12.75">
      <c r="F3655" s="172"/>
    </row>
    <row r="3656" ht="12.75">
      <c r="F3656" s="172"/>
    </row>
    <row r="3657" ht="12.75">
      <c r="F3657" s="172"/>
    </row>
    <row r="3658" ht="12.75">
      <c r="F3658" s="172"/>
    </row>
    <row r="3659" ht="12.75">
      <c r="F3659" s="172"/>
    </row>
    <row r="3660" ht="12.75">
      <c r="F3660" s="172"/>
    </row>
    <row r="3661" ht="12.75">
      <c r="F3661" s="172"/>
    </row>
    <row r="3662" ht="12.75">
      <c r="F3662" s="172"/>
    </row>
    <row r="3663" ht="12.75">
      <c r="F3663" s="172"/>
    </row>
    <row r="3664" ht="12.75">
      <c r="F3664" s="172"/>
    </row>
    <row r="3665" ht="12.75">
      <c r="F3665" s="172"/>
    </row>
    <row r="3666" ht="12.75">
      <c r="F3666" s="172"/>
    </row>
    <row r="3667" ht="12.75">
      <c r="F3667" s="172"/>
    </row>
    <row r="3668" ht="12.75">
      <c r="F3668" s="172"/>
    </row>
    <row r="3669" ht="12.75">
      <c r="F3669" s="172"/>
    </row>
    <row r="3670" ht="12.75">
      <c r="F3670" s="172"/>
    </row>
    <row r="3671" ht="12.75">
      <c r="F3671" s="172"/>
    </row>
    <row r="3672" ht="12.75">
      <c r="F3672" s="172"/>
    </row>
    <row r="3673" ht="12.75">
      <c r="F3673" s="172"/>
    </row>
    <row r="3674" ht="12.75">
      <c r="F3674" s="172"/>
    </row>
    <row r="3675" ht="12.75">
      <c r="F3675" s="172"/>
    </row>
    <row r="3676" ht="12.75">
      <c r="F3676" s="172"/>
    </row>
    <row r="3677" ht="12.75">
      <c r="F3677" s="172"/>
    </row>
    <row r="3678" ht="12.75">
      <c r="F3678" s="172"/>
    </row>
    <row r="3679" ht="12.75">
      <c r="F3679" s="172"/>
    </row>
    <row r="3680" ht="12.75">
      <c r="F3680" s="172"/>
    </row>
    <row r="3681" ht="12.75">
      <c r="F3681" s="172"/>
    </row>
    <row r="3682" ht="12.75">
      <c r="F3682" s="172"/>
    </row>
    <row r="3683" ht="12.75">
      <c r="F3683" s="172"/>
    </row>
    <row r="3684" ht="12.75">
      <c r="F3684" s="172"/>
    </row>
    <row r="3685" ht="12.75">
      <c r="F3685" s="172"/>
    </row>
    <row r="3686" ht="12.75">
      <c r="F3686" s="172"/>
    </row>
    <row r="3687" ht="12.75">
      <c r="F3687" s="172"/>
    </row>
    <row r="3688" ht="12.75">
      <c r="F3688" s="172"/>
    </row>
    <row r="3689" ht="12.75">
      <c r="F3689" s="172"/>
    </row>
    <row r="3690" ht="12.75">
      <c r="F3690" s="172"/>
    </row>
    <row r="3691" ht="12.75">
      <c r="F3691" s="172"/>
    </row>
    <row r="3692" ht="12.75">
      <c r="F3692" s="172"/>
    </row>
    <row r="3693" ht="12.75">
      <c r="F3693" s="172"/>
    </row>
    <row r="3694" ht="12.75">
      <c r="F3694" s="172"/>
    </row>
    <row r="3695" ht="12.75">
      <c r="F3695" s="172"/>
    </row>
    <row r="3696" ht="12.75">
      <c r="F3696" s="172"/>
    </row>
    <row r="3697" ht="12.75">
      <c r="F3697" s="172"/>
    </row>
    <row r="3698" ht="12.75">
      <c r="F3698" s="172"/>
    </row>
    <row r="3699" ht="12.75">
      <c r="F3699" s="172"/>
    </row>
    <row r="3700" ht="12.75">
      <c r="F3700" s="172"/>
    </row>
    <row r="3701" ht="12.75">
      <c r="F3701" s="172"/>
    </row>
    <row r="3702" ht="12.75">
      <c r="F3702" s="172"/>
    </row>
    <row r="3703" ht="12.75">
      <c r="F3703" s="172"/>
    </row>
    <row r="3704" ht="12.75">
      <c r="F3704" s="172"/>
    </row>
    <row r="3705" ht="12.75">
      <c r="F3705" s="172"/>
    </row>
    <row r="3706" ht="12.75">
      <c r="F3706" s="172"/>
    </row>
    <row r="3707" ht="12.75">
      <c r="F3707" s="172"/>
    </row>
    <row r="3708" ht="12.75">
      <c r="F3708" s="172"/>
    </row>
    <row r="3709" ht="12.75">
      <c r="F3709" s="172"/>
    </row>
    <row r="3710" ht="12.75">
      <c r="F3710" s="172"/>
    </row>
    <row r="3711" ht="12.75">
      <c r="F3711" s="172"/>
    </row>
    <row r="3712" ht="12.75">
      <c r="F3712" s="172"/>
    </row>
    <row r="3713" ht="12.75">
      <c r="F3713" s="172"/>
    </row>
    <row r="3714" ht="12.75">
      <c r="F3714" s="172"/>
    </row>
    <row r="3715" ht="12.75">
      <c r="F3715" s="172"/>
    </row>
    <row r="3716" ht="12.75">
      <c r="F3716" s="172"/>
    </row>
    <row r="3717" ht="12.75">
      <c r="F3717" s="172"/>
    </row>
    <row r="3718" ht="12.75">
      <c r="F3718" s="172"/>
    </row>
    <row r="3719" ht="12.75">
      <c r="F3719" s="172"/>
    </row>
    <row r="3720" ht="12.75">
      <c r="F3720" s="172"/>
    </row>
    <row r="3721" ht="12.75">
      <c r="F3721" s="172"/>
    </row>
    <row r="3722" ht="12.75">
      <c r="F3722" s="172"/>
    </row>
    <row r="3723" ht="12.75">
      <c r="F3723" s="172"/>
    </row>
    <row r="3724" ht="12.75">
      <c r="F3724" s="172"/>
    </row>
    <row r="3725" ht="12.75">
      <c r="F3725" s="172"/>
    </row>
    <row r="3726" ht="12.75">
      <c r="F3726" s="172"/>
    </row>
    <row r="3727" ht="12.75">
      <c r="F3727" s="172"/>
    </row>
    <row r="3728" ht="12.75">
      <c r="F3728" s="172"/>
    </row>
    <row r="3729" ht="12.75">
      <c r="F3729" s="172"/>
    </row>
    <row r="3730" ht="12.75">
      <c r="F3730" s="172"/>
    </row>
    <row r="3731" ht="12.75">
      <c r="F3731" s="172"/>
    </row>
    <row r="3732" ht="12.75">
      <c r="F3732" s="172"/>
    </row>
    <row r="3733" ht="12.75">
      <c r="F3733" s="172"/>
    </row>
    <row r="3734" ht="12.75">
      <c r="F3734" s="172"/>
    </row>
    <row r="3735" ht="12.75">
      <c r="F3735" s="172"/>
    </row>
    <row r="3736" ht="12.75">
      <c r="F3736" s="172"/>
    </row>
    <row r="3737" ht="12.75">
      <c r="F3737" s="172"/>
    </row>
    <row r="3738" ht="12.75">
      <c r="F3738" s="172"/>
    </row>
    <row r="3739" ht="12.75">
      <c r="F3739" s="172"/>
    </row>
    <row r="3740" ht="12.75">
      <c r="F3740" s="172"/>
    </row>
    <row r="3741" ht="12.75">
      <c r="F3741" s="172"/>
    </row>
    <row r="3742" ht="12.75">
      <c r="F3742" s="172"/>
    </row>
    <row r="3743" ht="12.75">
      <c r="F3743" s="172"/>
    </row>
    <row r="3744" ht="12.75">
      <c r="F3744" s="172"/>
    </row>
    <row r="3745" ht="12.75">
      <c r="F3745" s="172"/>
    </row>
    <row r="3746" ht="12.75">
      <c r="F3746" s="172"/>
    </row>
    <row r="3747" ht="12.75">
      <c r="F3747" s="172"/>
    </row>
    <row r="3748" ht="12.75">
      <c r="F3748" s="172"/>
    </row>
    <row r="3749" ht="12.75">
      <c r="F3749" s="172"/>
    </row>
    <row r="3750" ht="12.75">
      <c r="F3750" s="172"/>
    </row>
    <row r="3751" ht="12.75">
      <c r="F3751" s="172"/>
    </row>
    <row r="3752" ht="12.75">
      <c r="F3752" s="172"/>
    </row>
    <row r="3753" ht="12.75">
      <c r="F3753" s="172"/>
    </row>
    <row r="3754" ht="12.75">
      <c r="F3754" s="172"/>
    </row>
    <row r="3755" ht="12.75">
      <c r="F3755" s="172"/>
    </row>
    <row r="3756" ht="12.75">
      <c r="F3756" s="172"/>
    </row>
    <row r="3757" ht="12.75">
      <c r="F3757" s="172"/>
    </row>
    <row r="3758" ht="12.75">
      <c r="F3758" s="172"/>
    </row>
    <row r="3759" ht="12.75">
      <c r="F3759" s="172"/>
    </row>
    <row r="3760" ht="12.75">
      <c r="F3760" s="172"/>
    </row>
    <row r="3761" ht="12.75">
      <c r="F3761" s="172"/>
    </row>
    <row r="3762" ht="12.75">
      <c r="F3762" s="172"/>
    </row>
    <row r="3763" ht="12.75">
      <c r="F3763" s="172"/>
    </row>
    <row r="3764" ht="12.75">
      <c r="F3764" s="172"/>
    </row>
    <row r="3765" ht="12.75">
      <c r="F3765" s="172"/>
    </row>
    <row r="3766" ht="12.75">
      <c r="F3766" s="172"/>
    </row>
    <row r="3767" ht="12.75">
      <c r="F3767" s="172"/>
    </row>
    <row r="3768" ht="12.75">
      <c r="F3768" s="172"/>
    </row>
    <row r="3769" ht="12.75">
      <c r="F3769" s="172"/>
    </row>
    <row r="3770" ht="12.75">
      <c r="F3770" s="172"/>
    </row>
    <row r="3771" ht="12.75">
      <c r="F3771" s="172"/>
    </row>
    <row r="3772" ht="12.75">
      <c r="F3772" s="172"/>
    </row>
    <row r="3773" ht="12.75">
      <c r="F3773" s="172"/>
    </row>
    <row r="3774" ht="12.75">
      <c r="F3774" s="172"/>
    </row>
    <row r="3775" ht="12.75">
      <c r="F3775" s="172"/>
    </row>
    <row r="3776" ht="12.75">
      <c r="F3776" s="172"/>
    </row>
    <row r="3777" ht="12.75">
      <c r="F3777" s="172"/>
    </row>
    <row r="3778" ht="12.75">
      <c r="F3778" s="172"/>
    </row>
    <row r="3779" ht="12.75">
      <c r="F3779" s="172"/>
    </row>
    <row r="3780" ht="12.75">
      <c r="F3780" s="172"/>
    </row>
    <row r="3781" ht="12.75">
      <c r="F3781" s="172"/>
    </row>
    <row r="3782" ht="12.75">
      <c r="F3782" s="172"/>
    </row>
    <row r="3783" ht="12.75">
      <c r="F3783" s="172"/>
    </row>
    <row r="3784" ht="12.75">
      <c r="F3784" s="172"/>
    </row>
    <row r="3785" ht="12.75">
      <c r="F3785" s="172"/>
    </row>
    <row r="3786" ht="12.75">
      <c r="F3786" s="172"/>
    </row>
    <row r="3787" ht="12.75">
      <c r="F3787" s="172"/>
    </row>
    <row r="3788" ht="12.75">
      <c r="F3788" s="172"/>
    </row>
    <row r="3789" ht="12.75">
      <c r="F3789" s="172"/>
    </row>
    <row r="3790" ht="12.75">
      <c r="F3790" s="172"/>
    </row>
    <row r="3791" ht="12.75">
      <c r="F3791" s="172"/>
    </row>
    <row r="3792" ht="12.75">
      <c r="F3792" s="172"/>
    </row>
    <row r="3793" ht="12.75">
      <c r="F3793" s="172"/>
    </row>
    <row r="3794" ht="12.75">
      <c r="F3794" s="172"/>
    </row>
    <row r="3795" ht="12.75">
      <c r="F3795" s="172"/>
    </row>
    <row r="3796" ht="12.75">
      <c r="F3796" s="172"/>
    </row>
    <row r="3797" ht="12.75">
      <c r="F3797" s="172"/>
    </row>
    <row r="3798" ht="12.75">
      <c r="F3798" s="172"/>
    </row>
    <row r="3799" ht="12.75">
      <c r="F3799" s="172"/>
    </row>
    <row r="3800" ht="12.75">
      <c r="F3800" s="172"/>
    </row>
    <row r="3801" ht="12.75">
      <c r="F3801" s="172"/>
    </row>
    <row r="3802" ht="12.75">
      <c r="F3802" s="172"/>
    </row>
    <row r="3803" ht="12.75">
      <c r="F3803" s="172"/>
    </row>
    <row r="3804" ht="12.75">
      <c r="F3804" s="172"/>
    </row>
    <row r="3805" ht="12.75">
      <c r="F3805" s="172"/>
    </row>
    <row r="3806" ht="12.75">
      <c r="F3806" s="172"/>
    </row>
    <row r="3807" ht="12.75">
      <c r="F3807" s="172"/>
    </row>
    <row r="3808" ht="12.75">
      <c r="F3808" s="172"/>
    </row>
    <row r="3809" ht="12.75">
      <c r="F3809" s="172"/>
    </row>
    <row r="3810" ht="12.75">
      <c r="F3810" s="172"/>
    </row>
    <row r="3811" ht="12.75">
      <c r="F3811" s="172"/>
    </row>
    <row r="3812" ht="12.75">
      <c r="F3812" s="172"/>
    </row>
    <row r="3813" ht="12.75">
      <c r="F3813" s="172"/>
    </row>
    <row r="3814" ht="12.75">
      <c r="F3814" s="172"/>
    </row>
    <row r="3815" ht="12.75">
      <c r="F3815" s="172"/>
    </row>
    <row r="3816" ht="12.75">
      <c r="F3816" s="172"/>
    </row>
    <row r="3817" ht="12.75">
      <c r="F3817" s="172"/>
    </row>
    <row r="3818" ht="12.75">
      <c r="F3818" s="172"/>
    </row>
    <row r="3819" ht="12.75">
      <c r="F3819" s="172"/>
    </row>
    <row r="3820" ht="12.75">
      <c r="F3820" s="172"/>
    </row>
    <row r="3821" ht="12.75">
      <c r="F3821" s="172"/>
    </row>
    <row r="3822" ht="12.75">
      <c r="F3822" s="172"/>
    </row>
    <row r="3823" ht="12.75">
      <c r="F3823" s="172"/>
    </row>
    <row r="3824" ht="12.75">
      <c r="F3824" s="172"/>
    </row>
    <row r="3825" ht="12.75">
      <c r="F3825" s="172"/>
    </row>
    <row r="3826" ht="12.75">
      <c r="F3826" s="172"/>
    </row>
    <row r="3827" ht="12.75">
      <c r="F3827" s="172"/>
    </row>
    <row r="3828" ht="12.75">
      <c r="F3828" s="172"/>
    </row>
    <row r="3829" ht="12.75">
      <c r="F3829" s="172"/>
    </row>
    <row r="3830" ht="12.75">
      <c r="F3830" s="172"/>
    </row>
    <row r="3831" ht="12.75">
      <c r="F3831" s="172"/>
    </row>
    <row r="3832" ht="12.75">
      <c r="F3832" s="172"/>
    </row>
    <row r="3833" ht="12.75">
      <c r="F3833" s="172"/>
    </row>
    <row r="3834" ht="12.75">
      <c r="F3834" s="172"/>
    </row>
    <row r="3835" ht="12.75">
      <c r="F3835" s="172"/>
    </row>
    <row r="3836" ht="12.75">
      <c r="F3836" s="172"/>
    </row>
    <row r="3837" ht="12.75">
      <c r="F3837" s="172"/>
    </row>
    <row r="3838" ht="12.75">
      <c r="F3838" s="172"/>
    </row>
    <row r="3839" ht="12.75">
      <c r="F3839" s="172"/>
    </row>
    <row r="3840" ht="12.75">
      <c r="F3840" s="172"/>
    </row>
    <row r="3841" ht="12.75">
      <c r="F3841" s="172"/>
    </row>
    <row r="3842" ht="12.75">
      <c r="F3842" s="172"/>
    </row>
    <row r="3843" ht="12.75">
      <c r="F3843" s="172"/>
    </row>
    <row r="3844" ht="12.75">
      <c r="F3844" s="172"/>
    </row>
    <row r="3845" ht="12.75">
      <c r="F3845" s="172"/>
    </row>
    <row r="3846" ht="12.75">
      <c r="F3846" s="172"/>
    </row>
    <row r="3847" ht="12.75">
      <c r="F3847" s="172"/>
    </row>
    <row r="3848" ht="12.75">
      <c r="F3848" s="172"/>
    </row>
    <row r="3849" ht="12.75">
      <c r="F3849" s="172"/>
    </row>
    <row r="3850" ht="12.75">
      <c r="F3850" s="172"/>
    </row>
    <row r="3851" ht="12.75">
      <c r="F3851" s="172"/>
    </row>
    <row r="3852" ht="12.75">
      <c r="F3852" s="172"/>
    </row>
    <row r="3853" ht="12.75">
      <c r="F3853" s="172"/>
    </row>
    <row r="3854" ht="12.75">
      <c r="F3854" s="172"/>
    </row>
    <row r="3855" ht="12.75">
      <c r="F3855" s="172"/>
    </row>
    <row r="3856" ht="12.75">
      <c r="F3856" s="172"/>
    </row>
    <row r="3857" ht="12.75">
      <c r="F3857" s="172"/>
    </row>
    <row r="3858" ht="12.75">
      <c r="F3858" s="172"/>
    </row>
    <row r="3859" ht="12.75">
      <c r="F3859" s="172"/>
    </row>
    <row r="3860" ht="12.75">
      <c r="F3860" s="172"/>
    </row>
    <row r="3861" ht="12.75">
      <c r="F3861" s="172"/>
    </row>
    <row r="3862" ht="12.75">
      <c r="F3862" s="172"/>
    </row>
    <row r="3863" ht="12.75">
      <c r="F3863" s="172"/>
    </row>
    <row r="3864" ht="12.75">
      <c r="F3864" s="172"/>
    </row>
    <row r="3865" ht="12.75">
      <c r="F3865" s="172"/>
    </row>
    <row r="3866" ht="12.75">
      <c r="F3866" s="172"/>
    </row>
    <row r="3867" ht="12.75">
      <c r="F3867" s="172"/>
    </row>
    <row r="3868" ht="12.75">
      <c r="F3868" s="172"/>
    </row>
    <row r="3869" ht="12.75">
      <c r="F3869" s="172"/>
    </row>
    <row r="3870" ht="12.75">
      <c r="F3870" s="172"/>
    </row>
    <row r="3871" ht="12.75">
      <c r="F3871" s="172"/>
    </row>
    <row r="3872" ht="12.75">
      <c r="F3872" s="172"/>
    </row>
    <row r="3873" ht="12.75">
      <c r="F3873" s="172"/>
    </row>
    <row r="3874" ht="12.75">
      <c r="F3874" s="172"/>
    </row>
    <row r="3875" ht="12.75">
      <c r="F3875" s="172"/>
    </row>
    <row r="3876" ht="12.75">
      <c r="F3876" s="172"/>
    </row>
    <row r="3877" ht="12.75">
      <c r="F3877" s="172"/>
    </row>
    <row r="3878" ht="12.75">
      <c r="F3878" s="172"/>
    </row>
    <row r="3879" ht="12.75">
      <c r="F3879" s="172"/>
    </row>
    <row r="3880" ht="12.75">
      <c r="F3880" s="172"/>
    </row>
    <row r="3881" ht="12.75">
      <c r="F3881" s="172"/>
    </row>
    <row r="3882" ht="12.75">
      <c r="F3882" s="172"/>
    </row>
    <row r="3883" ht="12.75">
      <c r="F3883" s="172"/>
    </row>
    <row r="3884" ht="12.75">
      <c r="F3884" s="172"/>
    </row>
    <row r="3885" ht="12.75">
      <c r="F3885" s="172"/>
    </row>
    <row r="3886" ht="12.75">
      <c r="F3886" s="172"/>
    </row>
    <row r="3887" ht="12.75">
      <c r="F3887" s="172"/>
    </row>
    <row r="3888" ht="12.75">
      <c r="F3888" s="172"/>
    </row>
    <row r="3889" ht="12.75">
      <c r="F3889" s="172"/>
    </row>
    <row r="3890" ht="12.75">
      <c r="F3890" s="172"/>
    </row>
    <row r="3891" ht="12.75">
      <c r="F3891" s="172"/>
    </row>
    <row r="3892" ht="12.75">
      <c r="F3892" s="172"/>
    </row>
    <row r="3893" ht="12.75">
      <c r="F3893" s="172"/>
    </row>
    <row r="3894" ht="12.75">
      <c r="F3894" s="172"/>
    </row>
    <row r="3895" ht="12.75">
      <c r="F3895" s="172"/>
    </row>
    <row r="3896" ht="12.75">
      <c r="F3896" s="172"/>
    </row>
    <row r="3897" ht="12.75">
      <c r="F3897" s="172"/>
    </row>
    <row r="3898" ht="12.75">
      <c r="F3898" s="172"/>
    </row>
    <row r="3899" ht="12.75">
      <c r="F3899" s="172"/>
    </row>
    <row r="3900" ht="12.75">
      <c r="F3900" s="172"/>
    </row>
    <row r="3901" ht="12.75">
      <c r="F3901" s="172"/>
    </row>
    <row r="3902" ht="12.75">
      <c r="F3902" s="172"/>
    </row>
    <row r="3903" ht="12.75">
      <c r="F3903" s="172"/>
    </row>
    <row r="3904" ht="12.75">
      <c r="F3904" s="172"/>
    </row>
    <row r="3905" ht="12.75">
      <c r="F3905" s="172"/>
    </row>
    <row r="3906" ht="12.75">
      <c r="F3906" s="172"/>
    </row>
    <row r="3907" ht="12.75">
      <c r="F3907" s="172"/>
    </row>
    <row r="3908" ht="12.75">
      <c r="F3908" s="172"/>
    </row>
    <row r="3909" ht="12.75">
      <c r="F3909" s="172"/>
    </row>
    <row r="3910" ht="12.75">
      <c r="F3910" s="172"/>
    </row>
    <row r="3911" ht="12.75">
      <c r="F3911" s="172"/>
    </row>
    <row r="3912" ht="12.75">
      <c r="F3912" s="172"/>
    </row>
    <row r="3913" ht="12.75">
      <c r="F3913" s="172"/>
    </row>
    <row r="3914" ht="12.75">
      <c r="F3914" s="172"/>
    </row>
    <row r="3915" ht="12.75">
      <c r="F3915" s="172"/>
    </row>
    <row r="3916" ht="12.75">
      <c r="F3916" s="172"/>
    </row>
    <row r="3917" ht="12.75">
      <c r="F3917" s="172"/>
    </row>
    <row r="3918" ht="12.75">
      <c r="F3918" s="172"/>
    </row>
    <row r="3919" ht="12.75">
      <c r="F3919" s="172"/>
    </row>
    <row r="3920" ht="12.75">
      <c r="F3920" s="172"/>
    </row>
    <row r="3921" ht="12.75">
      <c r="F3921" s="172"/>
    </row>
    <row r="3922" ht="12.75">
      <c r="F3922" s="172"/>
    </row>
    <row r="3923" ht="12.75">
      <c r="F3923" s="172"/>
    </row>
    <row r="3924" ht="12.75">
      <c r="F3924" s="172"/>
    </row>
    <row r="3925" ht="12.75">
      <c r="F3925" s="172"/>
    </row>
    <row r="3926" ht="12.75">
      <c r="F3926" s="172"/>
    </row>
    <row r="3927" ht="12.75">
      <c r="F3927" s="172"/>
    </row>
    <row r="3928" ht="12.75">
      <c r="F3928" s="172"/>
    </row>
    <row r="3929" ht="12.75">
      <c r="F3929" s="172"/>
    </row>
    <row r="3930" ht="12.75">
      <c r="F3930" s="172"/>
    </row>
    <row r="3931" ht="12.75">
      <c r="F3931" s="172"/>
    </row>
    <row r="3932" ht="12.75">
      <c r="F3932" s="172"/>
    </row>
    <row r="3933" ht="12.75">
      <c r="F3933" s="172"/>
    </row>
    <row r="3934" ht="12.75">
      <c r="F3934" s="172"/>
    </row>
    <row r="3935" ht="12.75">
      <c r="F3935" s="172"/>
    </row>
    <row r="3936" ht="12.75">
      <c r="F3936" s="172"/>
    </row>
    <row r="3937" ht="12.75">
      <c r="F3937" s="172"/>
    </row>
    <row r="3938" ht="12.75">
      <c r="F3938" s="172"/>
    </row>
    <row r="3939" ht="12.75">
      <c r="F3939" s="172"/>
    </row>
    <row r="3940" ht="12.75">
      <c r="F3940" s="172"/>
    </row>
    <row r="3941" ht="12.75">
      <c r="F3941" s="172"/>
    </row>
    <row r="3942" ht="12.75">
      <c r="F3942" s="172"/>
    </row>
    <row r="3943" ht="12.75">
      <c r="F3943" s="172"/>
    </row>
    <row r="3944" ht="12.75">
      <c r="F3944" s="172"/>
    </row>
    <row r="3945" ht="12.75">
      <c r="F3945" s="172"/>
    </row>
    <row r="3946" ht="12.75">
      <c r="F3946" s="172"/>
    </row>
    <row r="3947" ht="12.75">
      <c r="F3947" s="172"/>
    </row>
    <row r="3948" ht="12.75">
      <c r="F3948" s="172"/>
    </row>
    <row r="3949" ht="12.75">
      <c r="F3949" s="172"/>
    </row>
    <row r="3950" ht="12.75">
      <c r="F3950" s="172"/>
    </row>
    <row r="3951" ht="12.75">
      <c r="F3951" s="172"/>
    </row>
    <row r="3952" ht="12.75">
      <c r="F3952" s="172"/>
    </row>
    <row r="3953" ht="12.75">
      <c r="F3953" s="172"/>
    </row>
    <row r="3954" ht="12.75">
      <c r="F3954" s="172"/>
    </row>
    <row r="3955" ht="12.75">
      <c r="F3955" s="172"/>
    </row>
    <row r="3956" ht="12.75">
      <c r="F3956" s="172"/>
    </row>
    <row r="3957" ht="12.75">
      <c r="F3957" s="172"/>
    </row>
    <row r="3958" ht="12.75">
      <c r="F3958" s="172"/>
    </row>
    <row r="3959" ht="12.75">
      <c r="F3959" s="172"/>
    </row>
    <row r="3960" ht="12.75">
      <c r="F3960" s="172"/>
    </row>
    <row r="3961" ht="12.75">
      <c r="F3961" s="172"/>
    </row>
    <row r="3962" ht="12.75">
      <c r="F3962" s="172"/>
    </row>
    <row r="3963" ht="12.75">
      <c r="F3963" s="172"/>
    </row>
    <row r="3964" ht="12.75">
      <c r="F3964" s="172"/>
    </row>
    <row r="3965" ht="12.75">
      <c r="F3965" s="172"/>
    </row>
    <row r="3966" ht="12.75">
      <c r="F3966" s="172"/>
    </row>
    <row r="3967" ht="12.75">
      <c r="F3967" s="172"/>
    </row>
    <row r="3968" ht="12.75">
      <c r="F3968" s="172"/>
    </row>
    <row r="3969" ht="12.75">
      <c r="F3969" s="172"/>
    </row>
    <row r="3970" ht="12.75">
      <c r="F3970" s="172"/>
    </row>
    <row r="3971" ht="12.75">
      <c r="F3971" s="172"/>
    </row>
    <row r="3972" ht="12.75">
      <c r="F3972" s="172"/>
    </row>
    <row r="3973" ht="12.75">
      <c r="F3973" s="172"/>
    </row>
    <row r="3974" ht="12.75">
      <c r="F3974" s="172"/>
    </row>
    <row r="3975" ht="12.75">
      <c r="F3975" s="172"/>
    </row>
    <row r="3976" ht="12.75">
      <c r="F3976" s="172"/>
    </row>
    <row r="3977" ht="12.75">
      <c r="F3977" s="172"/>
    </row>
    <row r="3978" ht="12.75">
      <c r="F3978" s="172"/>
    </row>
    <row r="3979" ht="12.75">
      <c r="F3979" s="172"/>
    </row>
    <row r="3980" ht="12.75">
      <c r="F3980" s="172"/>
    </row>
    <row r="3981" ht="12.75">
      <c r="F3981" s="172"/>
    </row>
    <row r="3982" ht="12.75">
      <c r="F3982" s="172"/>
    </row>
    <row r="3983" ht="12.75">
      <c r="F3983" s="172"/>
    </row>
    <row r="3984" ht="12.75">
      <c r="F3984" s="172"/>
    </row>
    <row r="3985" ht="12.75">
      <c r="F3985" s="172"/>
    </row>
    <row r="3986" ht="12.75">
      <c r="F3986" s="172"/>
    </row>
    <row r="3987" ht="12.75">
      <c r="F3987" s="172"/>
    </row>
    <row r="3988" ht="12.75">
      <c r="F3988" s="172"/>
    </row>
    <row r="3989" ht="12.75">
      <c r="F3989" s="172"/>
    </row>
    <row r="3990" ht="12.75">
      <c r="F3990" s="172"/>
    </row>
    <row r="3991" ht="12.75">
      <c r="F3991" s="172"/>
    </row>
    <row r="3992" ht="12.75">
      <c r="F3992" s="172"/>
    </row>
    <row r="3993" ht="12.75">
      <c r="F3993" s="172"/>
    </row>
    <row r="3994" ht="12.75">
      <c r="F3994" s="172"/>
    </row>
    <row r="3995" ht="12.75">
      <c r="F3995" s="172"/>
    </row>
    <row r="3996" ht="12.75">
      <c r="F3996" s="172"/>
    </row>
    <row r="3997" ht="12.75">
      <c r="F3997" s="172"/>
    </row>
    <row r="3998" ht="12.75">
      <c r="F3998" s="172"/>
    </row>
    <row r="3999" ht="12.75">
      <c r="F3999" s="172"/>
    </row>
    <row r="4000" ht="12.75">
      <c r="F4000" s="172"/>
    </row>
    <row r="4001" ht="12.75">
      <c r="F4001" s="172"/>
    </row>
    <row r="4002" ht="12.75">
      <c r="F4002" s="172"/>
    </row>
    <row r="4003" ht="12.75">
      <c r="F4003" s="172"/>
    </row>
    <row r="4004" ht="12.75">
      <c r="F4004" s="172"/>
    </row>
    <row r="4005" ht="12.75">
      <c r="F4005" s="172"/>
    </row>
    <row r="4006" ht="12.75">
      <c r="F4006" s="172"/>
    </row>
    <row r="4007" ht="12.75">
      <c r="F4007" s="172"/>
    </row>
    <row r="4008" ht="12.75">
      <c r="F4008" s="172"/>
    </row>
    <row r="4009" ht="12.75">
      <c r="F4009" s="172"/>
    </row>
    <row r="4010" ht="12.75">
      <c r="F4010" s="172"/>
    </row>
    <row r="4011" ht="12.75">
      <c r="F4011" s="172"/>
    </row>
    <row r="4012" ht="12.75">
      <c r="F4012" s="172"/>
    </row>
    <row r="4013" ht="12.75">
      <c r="F4013" s="172"/>
    </row>
    <row r="4014" ht="12.75">
      <c r="F4014" s="172"/>
    </row>
    <row r="4015" ht="12.75">
      <c r="F4015" s="172"/>
    </row>
    <row r="4016" ht="12.75">
      <c r="F4016" s="172"/>
    </row>
    <row r="4017" ht="12.75">
      <c r="F4017" s="172"/>
    </row>
    <row r="4018" ht="12.75">
      <c r="F4018" s="172"/>
    </row>
    <row r="4019" ht="12.75">
      <c r="F4019" s="172"/>
    </row>
    <row r="4020" ht="12.75">
      <c r="F4020" s="172"/>
    </row>
    <row r="4021" ht="12.75">
      <c r="F4021" s="172"/>
    </row>
    <row r="4022" ht="12.75">
      <c r="F4022" s="172"/>
    </row>
    <row r="4023" ht="12.75">
      <c r="F4023" s="172"/>
    </row>
    <row r="4024" ht="12.75">
      <c r="F4024" s="172"/>
    </row>
    <row r="4025" ht="12.75">
      <c r="F4025" s="172"/>
    </row>
    <row r="4026" ht="12.75">
      <c r="F4026" s="172"/>
    </row>
    <row r="4027" ht="12.75">
      <c r="F4027" s="172"/>
    </row>
    <row r="4028" ht="12.75">
      <c r="F4028" s="172"/>
    </row>
    <row r="4029" ht="12.75">
      <c r="F4029" s="172"/>
    </row>
    <row r="4030" ht="12.75">
      <c r="F4030" s="172"/>
    </row>
    <row r="4031" ht="12.75">
      <c r="F4031" s="172"/>
    </row>
    <row r="4032" ht="12.75">
      <c r="F4032" s="172"/>
    </row>
    <row r="4033" ht="12.75">
      <c r="F4033" s="172"/>
    </row>
    <row r="4034" ht="12.75">
      <c r="F4034" s="172"/>
    </row>
    <row r="4035" ht="12.75">
      <c r="F4035" s="172"/>
    </row>
    <row r="4036" ht="12.75">
      <c r="F4036" s="172"/>
    </row>
    <row r="4037" ht="12.75">
      <c r="F4037" s="172"/>
    </row>
    <row r="4038" ht="12.75">
      <c r="F4038" s="172"/>
    </row>
    <row r="4039" ht="12.75">
      <c r="F4039" s="172"/>
    </row>
    <row r="4040" ht="12.75">
      <c r="F4040" s="172"/>
    </row>
    <row r="4041" ht="12.75">
      <c r="F4041" s="172"/>
    </row>
    <row r="4042" ht="12.75">
      <c r="F4042" s="172"/>
    </row>
    <row r="4043" ht="12.75">
      <c r="F4043" s="172"/>
    </row>
    <row r="4044" ht="12.75">
      <c r="F4044" s="172"/>
    </row>
    <row r="4045" ht="12.75">
      <c r="F4045" s="172"/>
    </row>
    <row r="4046" ht="12.75">
      <c r="F4046" s="172"/>
    </row>
    <row r="4047" ht="12.75">
      <c r="F4047" s="172"/>
    </row>
    <row r="4048" ht="12.75">
      <c r="F4048" s="172"/>
    </row>
    <row r="4049" ht="12.75">
      <c r="F4049" s="172"/>
    </row>
    <row r="4050" ht="12.75">
      <c r="F4050" s="172"/>
    </row>
    <row r="4051" ht="12.75">
      <c r="F4051" s="172"/>
    </row>
    <row r="4052" ht="12.75">
      <c r="F4052" s="172"/>
    </row>
    <row r="4053" ht="12.75">
      <c r="F4053" s="172"/>
    </row>
    <row r="4054" ht="12.75">
      <c r="F4054" s="172"/>
    </row>
    <row r="4055" ht="12.75">
      <c r="F4055" s="172"/>
    </row>
    <row r="4056" ht="12.75">
      <c r="F4056" s="172"/>
    </row>
    <row r="4057" ht="12.75">
      <c r="F4057" s="172"/>
    </row>
    <row r="4058" ht="12.75">
      <c r="F4058" s="172"/>
    </row>
    <row r="4059" ht="12.75">
      <c r="F4059" s="172"/>
    </row>
    <row r="4060" ht="12.75">
      <c r="F4060" s="172"/>
    </row>
    <row r="4061" ht="12.75">
      <c r="F4061" s="172"/>
    </row>
    <row r="4062" ht="12.75">
      <c r="F4062" s="172"/>
    </row>
    <row r="4063" ht="12.75">
      <c r="F4063" s="172"/>
    </row>
    <row r="4064" ht="12.75">
      <c r="F4064" s="172"/>
    </row>
    <row r="4065" ht="12.75">
      <c r="F4065" s="172"/>
    </row>
    <row r="4066" ht="12.75">
      <c r="F4066" s="172"/>
    </row>
    <row r="4067" ht="12.75">
      <c r="F4067" s="172"/>
    </row>
    <row r="4068" ht="12.75">
      <c r="F4068" s="172"/>
    </row>
    <row r="4069" ht="12.75">
      <c r="F4069" s="172"/>
    </row>
    <row r="4070" ht="12.75">
      <c r="F4070" s="172"/>
    </row>
    <row r="4071" ht="12.75">
      <c r="F4071" s="172"/>
    </row>
    <row r="4072" ht="12.75">
      <c r="F4072" s="172"/>
    </row>
    <row r="4073" ht="12.75">
      <c r="F4073" s="172"/>
    </row>
    <row r="4074" ht="12.75">
      <c r="F4074" s="172"/>
    </row>
    <row r="4075" ht="12.75">
      <c r="F4075" s="172"/>
    </row>
    <row r="4076" ht="12.75">
      <c r="F4076" s="172"/>
    </row>
    <row r="4077" ht="12.75">
      <c r="F4077" s="172"/>
    </row>
    <row r="4078" ht="12.75">
      <c r="F4078" s="172"/>
    </row>
    <row r="4079" ht="12.75">
      <c r="F4079" s="172"/>
    </row>
    <row r="4080" ht="12.75">
      <c r="F4080" s="172"/>
    </row>
    <row r="4081" ht="12.75">
      <c r="F4081" s="172"/>
    </row>
    <row r="4082" ht="12.75">
      <c r="F4082" s="172"/>
    </row>
    <row r="4083" ht="12.75">
      <c r="F4083" s="172"/>
    </row>
    <row r="4084" ht="12.75">
      <c r="F4084" s="172"/>
    </row>
    <row r="4085" ht="12.75">
      <c r="F4085" s="172"/>
    </row>
    <row r="4086" ht="12.75">
      <c r="F4086" s="172"/>
    </row>
    <row r="4087" ht="12.75">
      <c r="F4087" s="172"/>
    </row>
    <row r="4088" ht="12.75">
      <c r="F4088" s="172"/>
    </row>
    <row r="4089" ht="12.75">
      <c r="F4089" s="172"/>
    </row>
    <row r="4090" ht="12.75">
      <c r="F4090" s="172"/>
    </row>
    <row r="4091" ht="12.75">
      <c r="F4091" s="172"/>
    </row>
    <row r="4092" ht="12.75">
      <c r="F4092" s="172"/>
    </row>
    <row r="4093" ht="12.75">
      <c r="F4093" s="172"/>
    </row>
    <row r="4094" ht="12.75">
      <c r="F4094" s="172"/>
    </row>
    <row r="4095" ht="12.75">
      <c r="F4095" s="172"/>
    </row>
    <row r="4096" ht="12.75">
      <c r="F4096" s="172"/>
    </row>
    <row r="4097" ht="12.75">
      <c r="F4097" s="172"/>
    </row>
    <row r="4098" ht="12.75">
      <c r="F4098" s="172"/>
    </row>
    <row r="4099" ht="12.75">
      <c r="F4099" s="172"/>
    </row>
    <row r="4100" ht="12.75">
      <c r="F4100" s="172"/>
    </row>
    <row r="4101" ht="12.75">
      <c r="F4101" s="172"/>
    </row>
    <row r="4102" ht="12.75">
      <c r="F4102" s="172"/>
    </row>
    <row r="4103" ht="12.75">
      <c r="F4103" s="172"/>
    </row>
    <row r="4104" ht="12.75">
      <c r="F4104" s="172"/>
    </row>
    <row r="4105" ht="12.75">
      <c r="F4105" s="172"/>
    </row>
    <row r="4106" ht="12.75">
      <c r="F4106" s="172"/>
    </row>
    <row r="4107" ht="12.75">
      <c r="F4107" s="172"/>
    </row>
    <row r="4108" ht="12.75">
      <c r="F4108" s="172"/>
    </row>
    <row r="4109" ht="12.75">
      <c r="F4109" s="172"/>
    </row>
    <row r="4110" ht="12.75">
      <c r="F4110" s="172"/>
    </row>
    <row r="4111" ht="12.75">
      <c r="F4111" s="172"/>
    </row>
    <row r="4112" ht="12.75">
      <c r="F4112" s="172"/>
    </row>
    <row r="4113" ht="12.75">
      <c r="F4113" s="172"/>
    </row>
    <row r="4114" ht="12.75">
      <c r="F4114" s="172"/>
    </row>
    <row r="4115" ht="12.75">
      <c r="F4115" s="172"/>
    </row>
    <row r="4116" ht="12.75">
      <c r="F4116" s="172"/>
    </row>
    <row r="4117" ht="12.75">
      <c r="F4117" s="172"/>
    </row>
    <row r="4118" ht="12.75">
      <c r="F4118" s="172"/>
    </row>
    <row r="4119" ht="12.75">
      <c r="F4119" s="172"/>
    </row>
    <row r="4120" ht="12.75">
      <c r="F4120" s="172"/>
    </row>
    <row r="4121" ht="12.75">
      <c r="F4121" s="172"/>
    </row>
    <row r="4122" ht="12.75">
      <c r="F4122" s="172"/>
    </row>
    <row r="4123" ht="12.75">
      <c r="F4123" s="172"/>
    </row>
    <row r="4124" ht="12.75">
      <c r="F4124" s="172"/>
    </row>
    <row r="4125" ht="12.75">
      <c r="F4125" s="172"/>
    </row>
    <row r="4126" ht="12.75">
      <c r="F4126" s="172"/>
    </row>
    <row r="4127" ht="12.75">
      <c r="F4127" s="172"/>
    </row>
    <row r="4128" ht="12.75">
      <c r="F4128" s="172"/>
    </row>
    <row r="4129" ht="12.75">
      <c r="F4129" s="172"/>
    </row>
    <row r="4130" ht="12.75">
      <c r="F4130" s="172"/>
    </row>
    <row r="4131" ht="12.75">
      <c r="F4131" s="172"/>
    </row>
    <row r="4132" ht="12.75">
      <c r="F4132" s="172"/>
    </row>
    <row r="4133" ht="12.75">
      <c r="F4133" s="172"/>
    </row>
    <row r="4134" ht="12.75">
      <c r="F4134" s="172"/>
    </row>
    <row r="4135" ht="12.75">
      <c r="F4135" s="172"/>
    </row>
    <row r="4136" ht="12.75">
      <c r="F4136" s="172"/>
    </row>
    <row r="4137" ht="12.75">
      <c r="F4137" s="172"/>
    </row>
    <row r="4138" ht="12.75">
      <c r="F4138" s="172"/>
    </row>
    <row r="4139" ht="12.75">
      <c r="F4139" s="172"/>
    </row>
    <row r="4140" ht="12.75">
      <c r="F4140" s="172"/>
    </row>
    <row r="4141" ht="12.75">
      <c r="F4141" s="172"/>
    </row>
    <row r="4142" ht="12.75">
      <c r="F4142" s="172"/>
    </row>
    <row r="4143" ht="12.75">
      <c r="F4143" s="172"/>
    </row>
    <row r="4144" ht="12.75">
      <c r="F4144" s="172"/>
    </row>
    <row r="4145" ht="12.75">
      <c r="F4145" s="172"/>
    </row>
    <row r="4146" ht="12.75">
      <c r="F4146" s="172"/>
    </row>
    <row r="4147" ht="12.75">
      <c r="F4147" s="172"/>
    </row>
    <row r="4148" ht="12.75">
      <c r="F4148" s="172"/>
    </row>
    <row r="4149" ht="12.75">
      <c r="F4149" s="172"/>
    </row>
    <row r="4150" ht="12.75">
      <c r="F4150" s="172"/>
    </row>
    <row r="4151" ht="12.75">
      <c r="F4151" s="172"/>
    </row>
    <row r="4152" ht="12.75">
      <c r="F4152" s="172"/>
    </row>
    <row r="4153" ht="12.75">
      <c r="F4153" s="172"/>
    </row>
    <row r="4154" ht="12.75">
      <c r="F4154" s="172"/>
    </row>
    <row r="4155" ht="12.75">
      <c r="F4155" s="172"/>
    </row>
    <row r="4156" ht="12.75">
      <c r="F4156" s="172"/>
    </row>
    <row r="4157" ht="12.75">
      <c r="F4157" s="172"/>
    </row>
    <row r="4158" ht="12.75">
      <c r="F4158" s="172"/>
    </row>
    <row r="4159" ht="12.75">
      <c r="F4159" s="172"/>
    </row>
    <row r="4160" ht="12.75">
      <c r="F4160" s="172"/>
    </row>
    <row r="4161" ht="12.75">
      <c r="F4161" s="172"/>
    </row>
    <row r="4162" ht="12.75">
      <c r="F4162" s="172"/>
    </row>
    <row r="4163" ht="12.75">
      <c r="F4163" s="172"/>
    </row>
    <row r="4164" ht="12.75">
      <c r="F4164" s="172"/>
    </row>
    <row r="4165" ht="12.75">
      <c r="F4165" s="172"/>
    </row>
    <row r="4166" ht="12.75">
      <c r="F4166" s="172"/>
    </row>
    <row r="4167" ht="12.75">
      <c r="F4167" s="172"/>
    </row>
    <row r="4168" ht="12.75">
      <c r="F4168" s="172"/>
    </row>
    <row r="4169" ht="12.75">
      <c r="F4169" s="172"/>
    </row>
    <row r="4170" ht="12.75">
      <c r="F4170" s="172"/>
    </row>
    <row r="4171" ht="12.75">
      <c r="F4171" s="172"/>
    </row>
    <row r="4172" ht="12.75">
      <c r="F4172" s="172"/>
    </row>
    <row r="4173" ht="12.75">
      <c r="F4173" s="172"/>
    </row>
    <row r="4174" ht="12.75">
      <c r="F4174" s="172"/>
    </row>
    <row r="4175" ht="12.75">
      <c r="F4175" s="172"/>
    </row>
    <row r="4176" ht="12.75">
      <c r="F4176" s="172"/>
    </row>
    <row r="4177" ht="12.75">
      <c r="F4177" s="172"/>
    </row>
    <row r="4178" ht="12.75">
      <c r="F4178" s="172"/>
    </row>
    <row r="4179" ht="12.75">
      <c r="F4179" s="172"/>
    </row>
    <row r="4180" ht="12.75">
      <c r="F4180" s="172"/>
    </row>
    <row r="4181" ht="12.75">
      <c r="F4181" s="172"/>
    </row>
    <row r="4182" ht="12.75">
      <c r="F4182" s="172"/>
    </row>
    <row r="4183" ht="12.75">
      <c r="F4183" s="172"/>
    </row>
    <row r="4184" ht="12.75">
      <c r="F4184" s="172"/>
    </row>
    <row r="4185" ht="12.75">
      <c r="F4185" s="172"/>
    </row>
    <row r="4186" ht="12.75">
      <c r="F4186" s="172"/>
    </row>
    <row r="4187" ht="12.75">
      <c r="F4187" s="172"/>
    </row>
    <row r="4188" ht="12.75">
      <c r="F4188" s="172"/>
    </row>
    <row r="4189" ht="12.75">
      <c r="F4189" s="172"/>
    </row>
    <row r="4190" ht="12.75">
      <c r="F4190" s="172"/>
    </row>
    <row r="4191" ht="12.75">
      <c r="F4191" s="172"/>
    </row>
    <row r="4192" ht="12.75">
      <c r="F4192" s="172"/>
    </row>
    <row r="4193" ht="12.75">
      <c r="F4193" s="172"/>
    </row>
    <row r="4194" ht="12.75">
      <c r="F4194" s="172"/>
    </row>
    <row r="4195" ht="12.75">
      <c r="F4195" s="172"/>
    </row>
    <row r="4196" ht="12.75">
      <c r="F4196" s="172"/>
    </row>
    <row r="4197" ht="12.75">
      <c r="F4197" s="172"/>
    </row>
    <row r="4198" ht="12.75">
      <c r="F4198" s="172"/>
    </row>
    <row r="4199" ht="12.75">
      <c r="F4199" s="172"/>
    </row>
    <row r="4200" ht="12.75">
      <c r="F4200" s="172"/>
    </row>
    <row r="4201" ht="12.75">
      <c r="F4201" s="172"/>
    </row>
    <row r="4202" ht="12.75">
      <c r="F4202" s="172"/>
    </row>
    <row r="4203" ht="12.75">
      <c r="F4203" s="172"/>
    </row>
    <row r="4204" ht="12.75">
      <c r="F4204" s="172"/>
    </row>
    <row r="4205" ht="12.75">
      <c r="F4205" s="172"/>
    </row>
    <row r="4206" ht="12.75">
      <c r="F4206" s="172"/>
    </row>
    <row r="4207" ht="12.75">
      <c r="F4207" s="172"/>
    </row>
    <row r="4208" ht="12.75">
      <c r="F4208" s="172"/>
    </row>
    <row r="4209" ht="12.75">
      <c r="F4209" s="172"/>
    </row>
    <row r="4210" ht="12.75">
      <c r="F4210" s="172"/>
    </row>
    <row r="4211" ht="12.75">
      <c r="F4211" s="172"/>
    </row>
    <row r="4212" ht="12.75">
      <c r="F4212" s="172"/>
    </row>
    <row r="4213" ht="12.75">
      <c r="F4213" s="172"/>
    </row>
    <row r="4214" ht="12.75">
      <c r="F4214" s="172"/>
    </row>
    <row r="4215" ht="12.75">
      <c r="F4215" s="172"/>
    </row>
    <row r="4216" ht="12.75">
      <c r="F4216" s="172"/>
    </row>
    <row r="4217" ht="12.75">
      <c r="F4217" s="172"/>
    </row>
    <row r="4218" ht="12.75">
      <c r="F4218" s="172"/>
    </row>
    <row r="4219" ht="12.75">
      <c r="F4219" s="172"/>
    </row>
    <row r="4220" ht="12.75">
      <c r="F4220" s="172"/>
    </row>
    <row r="4221" ht="12.75">
      <c r="F4221" s="172"/>
    </row>
    <row r="4222" ht="12.75">
      <c r="F4222" s="172"/>
    </row>
    <row r="4223" ht="12.75">
      <c r="F4223" s="172"/>
    </row>
    <row r="4224" ht="12.75">
      <c r="F4224" s="172"/>
    </row>
    <row r="4225" ht="12.75">
      <c r="F4225" s="172"/>
    </row>
    <row r="4226" ht="12.75">
      <c r="F4226" s="172"/>
    </row>
    <row r="4227" ht="12.75">
      <c r="F4227" s="172"/>
    </row>
    <row r="4228" ht="12.75">
      <c r="F4228" s="172"/>
    </row>
    <row r="4229" ht="12.75">
      <c r="F4229" s="172"/>
    </row>
    <row r="4230" ht="12.75">
      <c r="F4230" s="172"/>
    </row>
    <row r="4231" ht="12.75">
      <c r="F4231" s="172"/>
    </row>
    <row r="4232" ht="12.75">
      <c r="F4232" s="172"/>
    </row>
    <row r="4233" ht="12.75">
      <c r="F4233" s="172"/>
    </row>
    <row r="4234" ht="12.75">
      <c r="F4234" s="172"/>
    </row>
    <row r="4235" ht="12.75">
      <c r="F4235" s="172"/>
    </row>
    <row r="4236" ht="12.75">
      <c r="F4236" s="172"/>
    </row>
    <row r="4237" ht="12.75">
      <c r="F4237" s="172"/>
    </row>
    <row r="4238" ht="12.75">
      <c r="F4238" s="172"/>
    </row>
    <row r="4239" ht="12.75">
      <c r="F4239" s="172"/>
    </row>
    <row r="4240" ht="12.75">
      <c r="F4240" s="172"/>
    </row>
    <row r="4241" ht="12.75">
      <c r="F4241" s="172"/>
    </row>
    <row r="4242" ht="12.75">
      <c r="F4242" s="172"/>
    </row>
    <row r="4243" ht="12.75">
      <c r="F4243" s="172"/>
    </row>
    <row r="4244" ht="12.75">
      <c r="F4244" s="172"/>
    </row>
    <row r="4245" ht="12.75">
      <c r="F4245" s="172"/>
    </row>
    <row r="4246" ht="12.75">
      <c r="F4246" s="172"/>
    </row>
    <row r="4247" ht="12.75">
      <c r="F4247" s="172"/>
    </row>
    <row r="4248" ht="12.75">
      <c r="F4248" s="172"/>
    </row>
    <row r="4249" ht="12.75">
      <c r="F4249" s="172"/>
    </row>
    <row r="4250" ht="12.75">
      <c r="F4250" s="172"/>
    </row>
    <row r="4251" ht="12.75">
      <c r="F4251" s="172"/>
    </row>
    <row r="4252" ht="12.75">
      <c r="F4252" s="172"/>
    </row>
    <row r="4253" ht="12.75">
      <c r="F4253" s="172"/>
    </row>
    <row r="4254" ht="12.75">
      <c r="F4254" s="172"/>
    </row>
    <row r="4255" ht="12.75">
      <c r="F4255" s="172"/>
    </row>
    <row r="4256" ht="12.75">
      <c r="F4256" s="172"/>
    </row>
    <row r="4257" ht="12.75">
      <c r="F4257" s="172"/>
    </row>
    <row r="4258" ht="12.75">
      <c r="F4258" s="172"/>
    </row>
    <row r="4259" ht="12.75">
      <c r="F4259" s="172"/>
    </row>
    <row r="4260" ht="12.75">
      <c r="F4260" s="172"/>
    </row>
    <row r="4261" ht="12.75">
      <c r="F4261" s="172"/>
    </row>
    <row r="4262" ht="12.75">
      <c r="F4262" s="172"/>
    </row>
    <row r="4263" ht="12.75">
      <c r="F4263" s="172"/>
    </row>
    <row r="4264" ht="12.75">
      <c r="F4264" s="172"/>
    </row>
    <row r="4265" ht="12.75">
      <c r="F4265" s="172"/>
    </row>
    <row r="4266" ht="12.75">
      <c r="F4266" s="172"/>
    </row>
    <row r="4267" ht="12.75">
      <c r="F4267" s="172"/>
    </row>
    <row r="4268" ht="12.75">
      <c r="F4268" s="172"/>
    </row>
    <row r="4269" ht="12.75">
      <c r="F4269" s="172"/>
    </row>
    <row r="4270" ht="12.75">
      <c r="F4270" s="172"/>
    </row>
    <row r="4271" ht="12.75">
      <c r="F4271" s="172"/>
    </row>
    <row r="4272" ht="12.75">
      <c r="F4272" s="172"/>
    </row>
    <row r="4273" ht="12.75">
      <c r="F4273" s="172"/>
    </row>
    <row r="4274" ht="12.75">
      <c r="F4274" s="172"/>
    </row>
    <row r="4275" ht="12.75">
      <c r="F4275" s="172"/>
    </row>
    <row r="4276" ht="12.75">
      <c r="F4276" s="172"/>
    </row>
    <row r="4277" ht="12.75">
      <c r="F4277" s="172"/>
    </row>
    <row r="4278" ht="12.75">
      <c r="F4278" s="172"/>
    </row>
    <row r="4279" ht="12.75">
      <c r="F4279" s="172"/>
    </row>
    <row r="4280" ht="12.75">
      <c r="F4280" s="172"/>
    </row>
    <row r="4281" ht="12.75">
      <c r="F4281" s="172"/>
    </row>
    <row r="4282" ht="12.75">
      <c r="F4282" s="172"/>
    </row>
    <row r="4283" ht="12.75">
      <c r="F4283" s="172"/>
    </row>
    <row r="4284" ht="12.75">
      <c r="F4284" s="172"/>
    </row>
    <row r="4285" ht="12.75">
      <c r="F4285" s="172"/>
    </row>
    <row r="4286" ht="12.75">
      <c r="F4286" s="172"/>
    </row>
    <row r="4287" ht="12.75">
      <c r="F4287" s="172"/>
    </row>
    <row r="4288" ht="12.75">
      <c r="F4288" s="172"/>
    </row>
    <row r="4289" ht="12.75">
      <c r="F4289" s="172"/>
    </row>
    <row r="4290" ht="12.75">
      <c r="F4290" s="172"/>
    </row>
    <row r="4291" ht="12.75">
      <c r="F4291" s="172"/>
    </row>
    <row r="4292" ht="12.75">
      <c r="F4292" s="172"/>
    </row>
    <row r="4293" ht="12.75">
      <c r="F4293" s="172"/>
    </row>
    <row r="4294" ht="12.75">
      <c r="F4294" s="172"/>
    </row>
    <row r="4295" ht="12.75">
      <c r="F4295" s="172"/>
    </row>
    <row r="4296" ht="12.75">
      <c r="F4296" s="172"/>
    </row>
    <row r="4297" ht="12.75">
      <c r="F4297" s="172"/>
    </row>
    <row r="4298" ht="12.75">
      <c r="F4298" s="172"/>
    </row>
    <row r="4299" ht="12.75">
      <c r="F4299" s="172"/>
    </row>
    <row r="4300" ht="12.75">
      <c r="F4300" s="172"/>
    </row>
    <row r="4301" ht="12.75">
      <c r="F4301" s="172"/>
    </row>
    <row r="4302" ht="12.75">
      <c r="F4302" s="172"/>
    </row>
    <row r="4303" ht="12.75">
      <c r="F4303" s="172"/>
    </row>
    <row r="4304" ht="12.75">
      <c r="F4304" s="172"/>
    </row>
    <row r="4305" ht="12.75">
      <c r="F4305" s="172"/>
    </row>
    <row r="4306" ht="12.75">
      <c r="F4306" s="172"/>
    </row>
    <row r="4307" ht="12.75">
      <c r="F4307" s="172"/>
    </row>
    <row r="4308" ht="12.75">
      <c r="F4308" s="172"/>
    </row>
    <row r="4309" ht="12.75">
      <c r="F4309" s="172"/>
    </row>
    <row r="4310" ht="12.75">
      <c r="F4310" s="172"/>
    </row>
    <row r="4311" ht="12.75">
      <c r="F4311" s="172"/>
    </row>
    <row r="4312" ht="12.75">
      <c r="F4312" s="172"/>
    </row>
    <row r="4313" ht="12.75">
      <c r="F4313" s="172"/>
    </row>
    <row r="4314" ht="12.75">
      <c r="F4314" s="172"/>
    </row>
    <row r="4315" ht="12.75">
      <c r="F4315" s="172"/>
    </row>
    <row r="4316" ht="12.75">
      <c r="F4316" s="172"/>
    </row>
    <row r="4317" ht="12.75">
      <c r="F4317" s="172"/>
    </row>
    <row r="4318" ht="12.75">
      <c r="F4318" s="172"/>
    </row>
    <row r="4319" ht="12.75">
      <c r="F4319" s="172"/>
    </row>
    <row r="4320" ht="12.75">
      <c r="F4320" s="172"/>
    </row>
    <row r="4321" ht="12.75">
      <c r="F4321" s="172"/>
    </row>
    <row r="4322" ht="12.75">
      <c r="F4322" s="172"/>
    </row>
    <row r="4323" ht="12.75">
      <c r="F4323" s="172"/>
    </row>
    <row r="4324" ht="12.75">
      <c r="F4324" s="172"/>
    </row>
    <row r="4325" ht="12.75">
      <c r="F4325" s="172"/>
    </row>
    <row r="4326" ht="12.75">
      <c r="F4326" s="172"/>
    </row>
    <row r="4327" ht="12.75">
      <c r="F4327" s="172"/>
    </row>
    <row r="4328" ht="12.75">
      <c r="F4328" s="172"/>
    </row>
    <row r="4329" ht="12.75">
      <c r="F4329" s="172"/>
    </row>
    <row r="4330" ht="12.75">
      <c r="F4330" s="172"/>
    </row>
    <row r="4331" ht="12.75">
      <c r="F4331" s="172"/>
    </row>
    <row r="4332" ht="12.75">
      <c r="F4332" s="172"/>
    </row>
    <row r="4333" ht="12.75">
      <c r="F4333" s="172"/>
    </row>
    <row r="4334" ht="12.75">
      <c r="F4334" s="172"/>
    </row>
    <row r="4335" ht="12.75">
      <c r="F4335" s="172"/>
    </row>
    <row r="4336" ht="12.75">
      <c r="F4336" s="172"/>
    </row>
    <row r="4337" ht="12.75">
      <c r="F4337" s="172"/>
    </row>
    <row r="4338" ht="12.75">
      <c r="F4338" s="172"/>
    </row>
    <row r="4339" ht="12.75">
      <c r="F4339" s="172"/>
    </row>
    <row r="4340" ht="12.75">
      <c r="F4340" s="172"/>
    </row>
    <row r="4341" ht="12.75">
      <c r="F4341" s="172"/>
    </row>
    <row r="4342" ht="12.75">
      <c r="F4342" s="172"/>
    </row>
    <row r="4343" ht="12.75">
      <c r="F4343" s="172"/>
    </row>
    <row r="4344" ht="12.75">
      <c r="F4344" s="172"/>
    </row>
    <row r="4345" ht="12.75">
      <c r="F4345" s="172"/>
    </row>
    <row r="4346" ht="12.75">
      <c r="F4346" s="172"/>
    </row>
    <row r="4347" ht="12.75">
      <c r="F4347" s="172"/>
    </row>
    <row r="4348" ht="12.75">
      <c r="F4348" s="172"/>
    </row>
    <row r="4349" ht="12.75">
      <c r="F4349" s="172"/>
    </row>
    <row r="4350" ht="12.75">
      <c r="F4350" s="172"/>
    </row>
    <row r="4351" ht="12.75">
      <c r="F4351" s="172"/>
    </row>
    <row r="4352" ht="12.75">
      <c r="F4352" s="172"/>
    </row>
    <row r="4353" ht="12.75">
      <c r="F4353" s="172"/>
    </row>
    <row r="4354" ht="12.75">
      <c r="F4354" s="172"/>
    </row>
    <row r="4355" ht="12.75">
      <c r="F4355" s="172"/>
    </row>
    <row r="4356" ht="12.75">
      <c r="F4356" s="172"/>
    </row>
    <row r="4357" ht="12.75">
      <c r="F4357" s="172"/>
    </row>
    <row r="4358" ht="12.75">
      <c r="F4358" s="172"/>
    </row>
    <row r="4359" ht="12.75">
      <c r="F4359" s="172"/>
    </row>
    <row r="4360" ht="12.75">
      <c r="F4360" s="172"/>
    </row>
    <row r="4361" ht="12.75">
      <c r="F4361" s="172"/>
    </row>
    <row r="4362" ht="12.75">
      <c r="F4362" s="172"/>
    </row>
    <row r="4363" ht="12.75">
      <c r="F4363" s="172"/>
    </row>
    <row r="4364" ht="12.75">
      <c r="F4364" s="172"/>
    </row>
    <row r="4365" ht="12.75">
      <c r="F4365" s="172"/>
    </row>
    <row r="4366" ht="12.75">
      <c r="F4366" s="172"/>
    </row>
    <row r="4367" ht="12.75">
      <c r="F4367" s="172"/>
    </row>
    <row r="4368" ht="12.75">
      <c r="F4368" s="172"/>
    </row>
    <row r="4369" ht="12.75">
      <c r="F4369" s="172"/>
    </row>
    <row r="4370" ht="12.75">
      <c r="F4370" s="172"/>
    </row>
    <row r="4371" ht="12.75">
      <c r="F4371" s="172"/>
    </row>
    <row r="4372" ht="12.75">
      <c r="F4372" s="172"/>
    </row>
    <row r="4373" ht="12.75">
      <c r="F4373" s="172"/>
    </row>
    <row r="4374" ht="12.75">
      <c r="F4374" s="172"/>
    </row>
    <row r="4375" ht="12.75">
      <c r="F4375" s="172"/>
    </row>
    <row r="4376" ht="12.75">
      <c r="F4376" s="172"/>
    </row>
    <row r="4377" ht="12.75">
      <c r="F4377" s="172"/>
    </row>
    <row r="4378" ht="12.75">
      <c r="F4378" s="172"/>
    </row>
    <row r="4379" ht="12.75">
      <c r="F4379" s="172"/>
    </row>
    <row r="4380" ht="12.75">
      <c r="F4380" s="172"/>
    </row>
    <row r="4381" ht="12.75">
      <c r="F4381" s="172"/>
    </row>
    <row r="4382" ht="12.75">
      <c r="F4382" s="172"/>
    </row>
    <row r="4383" ht="12.75">
      <c r="F4383" s="172"/>
    </row>
    <row r="4384" ht="12.75">
      <c r="F4384" s="172"/>
    </row>
    <row r="4385" ht="12.75">
      <c r="F4385" s="172"/>
    </row>
    <row r="4386" ht="12.75">
      <c r="F4386" s="172"/>
    </row>
    <row r="4387" ht="12.75">
      <c r="F4387" s="172"/>
    </row>
    <row r="4388" ht="12.75">
      <c r="F4388" s="172"/>
    </row>
    <row r="4389" ht="12.75">
      <c r="F4389" s="172"/>
    </row>
    <row r="4390" ht="12.75">
      <c r="F4390" s="172"/>
    </row>
    <row r="4391" ht="12.75">
      <c r="F4391" s="172"/>
    </row>
    <row r="4392" ht="12.75">
      <c r="F4392" s="172"/>
    </row>
    <row r="4393" ht="12.75">
      <c r="F4393" s="172"/>
    </row>
    <row r="4394" ht="12.75">
      <c r="F4394" s="172"/>
    </row>
    <row r="4395" ht="12.75">
      <c r="F4395" s="172"/>
    </row>
    <row r="4396" ht="12.75">
      <c r="F4396" s="172"/>
    </row>
    <row r="4397" ht="12.75">
      <c r="F4397" s="172"/>
    </row>
    <row r="4398" ht="12.75">
      <c r="F4398" s="172"/>
    </row>
    <row r="4399" ht="12.75">
      <c r="F4399" s="172"/>
    </row>
    <row r="4400" ht="12.75">
      <c r="F4400" s="172"/>
    </row>
    <row r="4401" ht="12.75">
      <c r="F4401" s="172"/>
    </row>
    <row r="4402" ht="12.75">
      <c r="F4402" s="172"/>
    </row>
    <row r="4403" ht="12.75">
      <c r="F4403" s="172"/>
    </row>
    <row r="4404" ht="12.75">
      <c r="F4404" s="172"/>
    </row>
    <row r="4405" ht="12.75">
      <c r="F4405" s="172"/>
    </row>
    <row r="4406" ht="12.75">
      <c r="F4406" s="172"/>
    </row>
    <row r="4407" ht="12.75">
      <c r="F4407" s="172"/>
    </row>
    <row r="4408" ht="12.75">
      <c r="F4408" s="172"/>
    </row>
    <row r="4409" ht="12.75">
      <c r="F4409" s="172"/>
    </row>
    <row r="4410" ht="12.75">
      <c r="F4410" s="172"/>
    </row>
    <row r="4411" ht="12.75">
      <c r="F4411" s="172"/>
    </row>
    <row r="4412" ht="12.75">
      <c r="F4412" s="172"/>
    </row>
    <row r="4413" ht="12.75">
      <c r="F4413" s="172"/>
    </row>
    <row r="4414" ht="12.75">
      <c r="F4414" s="172"/>
    </row>
    <row r="4415" ht="12.75">
      <c r="F4415" s="172"/>
    </row>
    <row r="4416" ht="12.75">
      <c r="F4416" s="172"/>
    </row>
    <row r="4417" ht="12.75">
      <c r="F4417" s="172"/>
    </row>
    <row r="4418" ht="12.75">
      <c r="F4418" s="172"/>
    </row>
    <row r="4419" ht="12.75">
      <c r="F4419" s="172"/>
    </row>
    <row r="4420" ht="12.75">
      <c r="F4420" s="172"/>
    </row>
    <row r="4421" ht="12.75">
      <c r="F4421" s="172"/>
    </row>
    <row r="4422" ht="12.75">
      <c r="F4422" s="172"/>
    </row>
    <row r="4423" ht="12.75">
      <c r="F4423" s="172"/>
    </row>
    <row r="4424" ht="12.75">
      <c r="F4424" s="172"/>
    </row>
    <row r="4425" ht="12.75">
      <c r="F4425" s="172"/>
    </row>
    <row r="4426" ht="12.75">
      <c r="F4426" s="172"/>
    </row>
    <row r="4427" ht="12.75">
      <c r="F4427" s="172"/>
    </row>
    <row r="4428" ht="12.75">
      <c r="F4428" s="172"/>
    </row>
    <row r="4429" ht="12.75">
      <c r="F4429" s="172"/>
    </row>
    <row r="4430" ht="12.75">
      <c r="F4430" s="172"/>
    </row>
    <row r="4431" ht="12.75">
      <c r="F4431" s="172"/>
    </row>
    <row r="4432" ht="12.75">
      <c r="F4432" s="172"/>
    </row>
    <row r="4433" ht="12.75">
      <c r="F4433" s="172"/>
    </row>
    <row r="4434" ht="12.75">
      <c r="F4434" s="172"/>
    </row>
    <row r="4435" ht="12.75">
      <c r="F4435" s="172"/>
    </row>
    <row r="4436" ht="12.75">
      <c r="F4436" s="172"/>
    </row>
    <row r="4437" ht="12.75">
      <c r="F4437" s="172"/>
    </row>
    <row r="4438" ht="12.75">
      <c r="F4438" s="172"/>
    </row>
    <row r="4439" ht="12.75">
      <c r="F4439" s="172"/>
    </row>
    <row r="4440" ht="12.75">
      <c r="F4440" s="172"/>
    </row>
    <row r="4441" ht="12.75">
      <c r="F4441" s="172"/>
    </row>
    <row r="4442" ht="12.75">
      <c r="F4442" s="172"/>
    </row>
    <row r="4443" ht="12.75">
      <c r="F4443" s="172"/>
    </row>
    <row r="4444" ht="12.75">
      <c r="F4444" s="172"/>
    </row>
    <row r="4445" ht="12.75">
      <c r="F4445" s="172"/>
    </row>
    <row r="4446" ht="12.75">
      <c r="F4446" s="172"/>
    </row>
    <row r="4447" ht="12.75">
      <c r="F4447" s="172"/>
    </row>
    <row r="4448" ht="12.75">
      <c r="F4448" s="172"/>
    </row>
    <row r="4449" ht="12.75">
      <c r="F4449" s="172"/>
    </row>
    <row r="4450" ht="12.75">
      <c r="F4450" s="172"/>
    </row>
    <row r="4451" ht="12.75">
      <c r="F4451" s="172"/>
    </row>
    <row r="4452" ht="12.75">
      <c r="F4452" s="172"/>
    </row>
    <row r="4453" ht="12.75">
      <c r="F4453" s="172"/>
    </row>
    <row r="4454" ht="12.75">
      <c r="F4454" s="172"/>
    </row>
    <row r="4455" ht="12.75">
      <c r="F4455" s="172"/>
    </row>
    <row r="4456" ht="12.75">
      <c r="F4456" s="172"/>
    </row>
    <row r="4457" ht="12.75">
      <c r="F4457" s="172"/>
    </row>
    <row r="4458" ht="12.75">
      <c r="F4458" s="172"/>
    </row>
    <row r="4459" ht="12.75">
      <c r="F4459" s="172"/>
    </row>
    <row r="4460" ht="12.75">
      <c r="F4460" s="172"/>
    </row>
    <row r="4461" ht="12.75">
      <c r="F4461" s="172"/>
    </row>
    <row r="4462" ht="12.75">
      <c r="F4462" s="172"/>
    </row>
    <row r="4463" ht="12.75">
      <c r="F4463" s="172"/>
    </row>
    <row r="4464" ht="12.75">
      <c r="F4464" s="172"/>
    </row>
    <row r="4465" ht="12.75">
      <c r="F4465" s="172"/>
    </row>
    <row r="4466" ht="12.75">
      <c r="F4466" s="172"/>
    </row>
    <row r="4467" ht="12.75">
      <c r="F4467" s="172"/>
    </row>
    <row r="4468" ht="12.75">
      <c r="F4468" s="172"/>
    </row>
    <row r="4469" ht="12.75">
      <c r="F4469" s="172"/>
    </row>
    <row r="4470" ht="12.75">
      <c r="F4470" s="172"/>
    </row>
    <row r="4471" ht="12.75">
      <c r="F4471" s="172"/>
    </row>
    <row r="4472" ht="12.75">
      <c r="F4472" s="172"/>
    </row>
    <row r="4473" ht="12.75">
      <c r="F4473" s="172"/>
    </row>
    <row r="4474" ht="12.75">
      <c r="F4474" s="172"/>
    </row>
    <row r="4475" ht="12.75">
      <c r="F4475" s="172"/>
    </row>
    <row r="4476" ht="12.75">
      <c r="F4476" s="172"/>
    </row>
    <row r="4477" ht="12.75">
      <c r="F4477" s="172"/>
    </row>
    <row r="4478" ht="12.75">
      <c r="F4478" s="172"/>
    </row>
    <row r="4479" ht="12.75">
      <c r="F4479" s="172"/>
    </row>
    <row r="4480" ht="12.75">
      <c r="F4480" s="172"/>
    </row>
    <row r="4481" ht="12.75">
      <c r="F4481" s="172"/>
    </row>
    <row r="4482" ht="12.75">
      <c r="F4482" s="172"/>
    </row>
    <row r="4483" ht="12.75">
      <c r="F4483" s="172"/>
    </row>
    <row r="4484" ht="12.75">
      <c r="F4484" s="172"/>
    </row>
    <row r="4485" ht="12.75">
      <c r="F4485" s="172"/>
    </row>
    <row r="4486" ht="12.75">
      <c r="F4486" s="172"/>
    </row>
    <row r="4487" ht="12.75">
      <c r="F4487" s="172"/>
    </row>
    <row r="4488" ht="12.75">
      <c r="F4488" s="172"/>
    </row>
    <row r="4489" ht="12.75">
      <c r="F4489" s="172"/>
    </row>
    <row r="4490" ht="12.75">
      <c r="F4490" s="172"/>
    </row>
    <row r="4491" ht="12.75">
      <c r="F4491" s="172"/>
    </row>
    <row r="4492" ht="12.75">
      <c r="F4492" s="172"/>
    </row>
    <row r="4493" ht="12.75">
      <c r="F4493" s="172"/>
    </row>
    <row r="4494" ht="12.75">
      <c r="F4494" s="172"/>
    </row>
    <row r="4495" ht="12.75">
      <c r="F4495" s="172"/>
    </row>
    <row r="4496" ht="12.75">
      <c r="F4496" s="172"/>
    </row>
    <row r="4497" ht="12.75">
      <c r="F4497" s="172"/>
    </row>
    <row r="4498" ht="12.75">
      <c r="F4498" s="172"/>
    </row>
    <row r="4499" ht="12.75">
      <c r="F4499" s="172"/>
    </row>
    <row r="4500" ht="12.75">
      <c r="F4500" s="172"/>
    </row>
    <row r="4501" ht="12.75">
      <c r="F4501" s="172"/>
    </row>
    <row r="4502" ht="12.75">
      <c r="F4502" s="172"/>
    </row>
    <row r="4503" ht="12.75">
      <c r="F4503" s="172"/>
    </row>
    <row r="4504" ht="12.75">
      <c r="F4504" s="172"/>
    </row>
    <row r="4505" ht="12.75">
      <c r="F4505" s="172"/>
    </row>
    <row r="4506" ht="12.75">
      <c r="F4506" s="172"/>
    </row>
    <row r="4507" ht="12.75">
      <c r="F4507" s="172"/>
    </row>
    <row r="4508" ht="12.75">
      <c r="F4508" s="172"/>
    </row>
    <row r="4509" ht="12.75">
      <c r="F4509" s="172"/>
    </row>
    <row r="4510" ht="12.75">
      <c r="F4510" s="172"/>
    </row>
    <row r="4511" ht="12.75">
      <c r="F4511" s="172"/>
    </row>
    <row r="4512" ht="12.75">
      <c r="F4512" s="172"/>
    </row>
    <row r="4513" ht="12.75">
      <c r="F4513" s="172"/>
    </row>
    <row r="4514" ht="12.75">
      <c r="F4514" s="172"/>
    </row>
    <row r="4515" ht="12.75">
      <c r="F4515" s="172"/>
    </row>
    <row r="4516" ht="12.75">
      <c r="F4516" s="172"/>
    </row>
    <row r="4517" ht="12.75">
      <c r="F4517" s="172"/>
    </row>
    <row r="4518" ht="12.75">
      <c r="F4518" s="172"/>
    </row>
    <row r="4519" ht="12.75">
      <c r="F4519" s="172"/>
    </row>
    <row r="4520" ht="12.75">
      <c r="F4520" s="172"/>
    </row>
    <row r="4521" ht="12.75">
      <c r="F4521" s="172"/>
    </row>
    <row r="4522" ht="12.75">
      <c r="F4522" s="172"/>
    </row>
    <row r="4523" ht="12.75">
      <c r="F4523" s="172"/>
    </row>
    <row r="4524" ht="12.75">
      <c r="F4524" s="172"/>
    </row>
    <row r="4525" ht="12.75">
      <c r="F4525" s="172"/>
    </row>
    <row r="4526" ht="12.75">
      <c r="F4526" s="172"/>
    </row>
    <row r="4527" ht="12.75">
      <c r="F4527" s="172"/>
    </row>
    <row r="4528" ht="12.75">
      <c r="F4528" s="172"/>
    </row>
    <row r="4529" ht="12.75">
      <c r="F4529" s="172"/>
    </row>
    <row r="4530" ht="12.75">
      <c r="F4530" s="172"/>
    </row>
    <row r="4531" ht="12.75">
      <c r="F4531" s="172"/>
    </row>
    <row r="4532" ht="12.75">
      <c r="F4532" s="172"/>
    </row>
    <row r="4533" ht="12.75">
      <c r="F4533" s="172"/>
    </row>
    <row r="4534" ht="12.75">
      <c r="F4534" s="172"/>
    </row>
    <row r="4535" ht="12.75">
      <c r="F4535" s="172"/>
    </row>
    <row r="4536" ht="12.75">
      <c r="F4536" s="172"/>
    </row>
    <row r="4537" ht="12.75">
      <c r="F4537" s="172"/>
    </row>
    <row r="4538" ht="12.75">
      <c r="F4538" s="172"/>
    </row>
    <row r="4539" ht="12.75">
      <c r="F4539" s="172"/>
    </row>
    <row r="4540" ht="12.75">
      <c r="F4540" s="172"/>
    </row>
    <row r="4541" ht="12.75">
      <c r="F4541" s="172"/>
    </row>
    <row r="4542" ht="12.75">
      <c r="F4542" s="172"/>
    </row>
    <row r="4543" ht="12.75">
      <c r="F4543" s="172"/>
    </row>
    <row r="4544" ht="12.75">
      <c r="F4544" s="172"/>
    </row>
    <row r="4545" ht="12.75">
      <c r="F4545" s="172"/>
    </row>
    <row r="4546" ht="12.75">
      <c r="F4546" s="172"/>
    </row>
    <row r="4547" ht="12.75">
      <c r="F4547" s="172"/>
    </row>
    <row r="4548" ht="12.75">
      <c r="F4548" s="172"/>
    </row>
    <row r="4549" ht="12.75">
      <c r="F4549" s="172"/>
    </row>
    <row r="4550" ht="12.75">
      <c r="F4550" s="172"/>
    </row>
    <row r="4551" ht="12.75">
      <c r="F4551" s="172"/>
    </row>
    <row r="4552" ht="12.75">
      <c r="F4552" s="172"/>
    </row>
    <row r="4553" ht="12.75">
      <c r="F4553" s="172"/>
    </row>
    <row r="4554" ht="12.75">
      <c r="F4554" s="172"/>
    </row>
    <row r="4555" ht="12.75">
      <c r="F4555" s="172"/>
    </row>
    <row r="4556" ht="12.75">
      <c r="F4556" s="172"/>
    </row>
    <row r="4557" ht="12.75">
      <c r="F4557" s="172"/>
    </row>
    <row r="4558" ht="12.75">
      <c r="F4558" s="172"/>
    </row>
    <row r="4559" ht="12.75">
      <c r="F4559" s="172"/>
    </row>
    <row r="4560" ht="12.75">
      <c r="F4560" s="172"/>
    </row>
    <row r="4561" ht="12.75">
      <c r="F4561" s="172"/>
    </row>
    <row r="4562" ht="12.75">
      <c r="F4562" s="172"/>
    </row>
    <row r="4563" ht="12.75">
      <c r="F4563" s="172"/>
    </row>
    <row r="4564" ht="12.75">
      <c r="F4564" s="172"/>
    </row>
    <row r="4565" ht="12.75">
      <c r="F4565" s="172"/>
    </row>
    <row r="4566" ht="12.75">
      <c r="F4566" s="172"/>
    </row>
    <row r="4567" ht="12.75">
      <c r="F4567" s="172"/>
    </row>
    <row r="4568" ht="12.75">
      <c r="F4568" s="172"/>
    </row>
    <row r="4569" ht="12.75">
      <c r="F4569" s="172"/>
    </row>
    <row r="4570" ht="12.75">
      <c r="F4570" s="172"/>
    </row>
    <row r="4571" ht="12.75">
      <c r="F4571" s="172"/>
    </row>
    <row r="4572" ht="12.75">
      <c r="F4572" s="172"/>
    </row>
    <row r="4573" ht="12.75">
      <c r="F4573" s="172"/>
    </row>
    <row r="4574" ht="12.75">
      <c r="F4574" s="172"/>
    </row>
    <row r="4575" ht="12.75">
      <c r="F4575" s="172"/>
    </row>
    <row r="4576" ht="12.75">
      <c r="F4576" s="172"/>
    </row>
    <row r="4577" ht="12.75">
      <c r="F4577" s="172"/>
    </row>
    <row r="4578" ht="12.75">
      <c r="F4578" s="172"/>
    </row>
    <row r="4579" ht="12.75">
      <c r="F4579" s="172"/>
    </row>
    <row r="4580" ht="12.75">
      <c r="F4580" s="172"/>
    </row>
    <row r="4581" ht="12.75">
      <c r="F4581" s="172"/>
    </row>
    <row r="4582" ht="12.75">
      <c r="F4582" s="172"/>
    </row>
    <row r="4583" ht="12.75">
      <c r="F4583" s="172"/>
    </row>
    <row r="4584" ht="12.75">
      <c r="F4584" s="172"/>
    </row>
    <row r="4585" ht="12.75">
      <c r="F4585" s="172"/>
    </row>
    <row r="4586" ht="12.75">
      <c r="F4586" s="172"/>
    </row>
    <row r="4587" ht="12.75">
      <c r="F4587" s="172"/>
    </row>
    <row r="4588" ht="12.75">
      <c r="F4588" s="172"/>
    </row>
    <row r="4589" ht="12.75">
      <c r="F4589" s="172"/>
    </row>
    <row r="4590" ht="12.75">
      <c r="F4590" s="172"/>
    </row>
    <row r="4591" ht="12.75">
      <c r="F4591" s="172"/>
    </row>
    <row r="4592" ht="12.75">
      <c r="F4592" s="172"/>
    </row>
    <row r="4593" ht="12.75">
      <c r="F4593" s="172"/>
    </row>
    <row r="4594" ht="12.75">
      <c r="F4594" s="172"/>
    </row>
    <row r="4595" ht="12.75">
      <c r="F4595" s="172"/>
    </row>
    <row r="4596" ht="12.75">
      <c r="F4596" s="172"/>
    </row>
    <row r="4597" ht="12.75">
      <c r="F4597" s="172"/>
    </row>
    <row r="4598" ht="12.75">
      <c r="F4598" s="172"/>
    </row>
    <row r="4599" ht="12.75">
      <c r="F4599" s="172"/>
    </row>
    <row r="4600" ht="12.75">
      <c r="F4600" s="172"/>
    </row>
    <row r="4601" ht="12.75">
      <c r="F4601" s="172"/>
    </row>
    <row r="4602" ht="12.75">
      <c r="F4602" s="172"/>
    </row>
    <row r="4603" ht="12.75">
      <c r="F4603" s="172"/>
    </row>
    <row r="4604" ht="12.75">
      <c r="F4604" s="172"/>
    </row>
    <row r="4605" ht="12.75">
      <c r="F4605" s="172"/>
    </row>
    <row r="4606" ht="12.75">
      <c r="F4606" s="172"/>
    </row>
    <row r="4607" ht="12.75">
      <c r="F4607" s="172"/>
    </row>
    <row r="4608" ht="12.75">
      <c r="F4608" s="172"/>
    </row>
    <row r="4609" ht="12.75">
      <c r="F4609" s="172"/>
    </row>
    <row r="4610" ht="12.75">
      <c r="F4610" s="172"/>
    </row>
    <row r="4611" ht="12.75">
      <c r="F4611" s="172"/>
    </row>
    <row r="4612" ht="12.75">
      <c r="F4612" s="172"/>
    </row>
    <row r="4613" ht="12.75">
      <c r="F4613" s="172"/>
    </row>
    <row r="4614" ht="12.75">
      <c r="F4614" s="172"/>
    </row>
    <row r="4615" ht="12.75">
      <c r="F4615" s="172"/>
    </row>
    <row r="4616" ht="12.75">
      <c r="F4616" s="172"/>
    </row>
    <row r="4617" ht="12.75">
      <c r="F4617" s="172"/>
    </row>
    <row r="4618" ht="12.75">
      <c r="F4618" s="172"/>
    </row>
    <row r="4619" ht="12.75">
      <c r="F4619" s="172"/>
    </row>
    <row r="4620" ht="12.75">
      <c r="F4620" s="172"/>
    </row>
    <row r="4621" ht="12.75">
      <c r="F4621" s="172"/>
    </row>
    <row r="4622" ht="12.75">
      <c r="F4622" s="172"/>
    </row>
    <row r="4623" ht="12.75">
      <c r="F4623" s="172"/>
    </row>
    <row r="4624" ht="12.75">
      <c r="F4624" s="172"/>
    </row>
    <row r="4625" ht="12.75">
      <c r="F4625" s="172"/>
    </row>
    <row r="4626" ht="12.75">
      <c r="F4626" s="172"/>
    </row>
    <row r="4627" ht="12.75">
      <c r="F4627" s="172"/>
    </row>
    <row r="4628" ht="12.75">
      <c r="F4628" s="172"/>
    </row>
    <row r="4629" ht="12.75">
      <c r="F4629" s="172"/>
    </row>
    <row r="4630" ht="12.75">
      <c r="F4630" s="172"/>
    </row>
    <row r="4631" ht="12.75">
      <c r="F4631" s="172"/>
    </row>
    <row r="4632" ht="12.75">
      <c r="F4632" s="172"/>
    </row>
    <row r="4633" ht="12.75">
      <c r="F4633" s="172"/>
    </row>
    <row r="4634" ht="12.75">
      <c r="F4634" s="172"/>
    </row>
    <row r="4635" ht="12.75">
      <c r="F4635" s="172"/>
    </row>
    <row r="4636" ht="12.75">
      <c r="F4636" s="172"/>
    </row>
    <row r="4637" ht="12.75">
      <c r="F4637" s="172"/>
    </row>
    <row r="4638" ht="12.75">
      <c r="F4638" s="172"/>
    </row>
    <row r="4639" ht="12.75">
      <c r="F4639" s="172"/>
    </row>
    <row r="4640" ht="12.75">
      <c r="F4640" s="172"/>
    </row>
    <row r="4641" ht="12.75">
      <c r="F4641" s="172"/>
    </row>
    <row r="4642" ht="12.75">
      <c r="F4642" s="172"/>
    </row>
    <row r="4643" ht="12.75">
      <c r="F4643" s="172"/>
    </row>
    <row r="4644" ht="12.75">
      <c r="F4644" s="172"/>
    </row>
    <row r="4645" ht="12.75">
      <c r="F4645" s="172"/>
    </row>
    <row r="4646" ht="12.75">
      <c r="F4646" s="172"/>
    </row>
    <row r="4647" ht="12.75">
      <c r="F4647" s="172"/>
    </row>
    <row r="4648" ht="12.75">
      <c r="F4648" s="172"/>
    </row>
    <row r="4649" ht="12.75">
      <c r="F4649" s="172"/>
    </row>
    <row r="4650" ht="12.75">
      <c r="F4650" s="172"/>
    </row>
    <row r="4651" ht="12.75">
      <c r="F4651" s="172"/>
    </row>
    <row r="4652" ht="12.75">
      <c r="F4652" s="172"/>
    </row>
    <row r="4653" ht="12.75">
      <c r="F4653" s="172"/>
    </row>
    <row r="4654" ht="12.75">
      <c r="F4654" s="172"/>
    </row>
    <row r="4655" ht="12.75">
      <c r="F4655" s="172"/>
    </row>
    <row r="4656" ht="12.75">
      <c r="F4656" s="172"/>
    </row>
    <row r="4657" ht="12.75">
      <c r="F4657" s="172"/>
    </row>
    <row r="4658" ht="12.75">
      <c r="F4658" s="172"/>
    </row>
    <row r="4659" ht="12.75">
      <c r="F4659" s="172"/>
    </row>
    <row r="4660" ht="12.75">
      <c r="F4660" s="172"/>
    </row>
    <row r="4661" ht="12.75">
      <c r="F4661" s="172"/>
    </row>
    <row r="4662" ht="12.75">
      <c r="F4662" s="172"/>
    </row>
    <row r="4663" ht="12.75">
      <c r="F4663" s="172"/>
    </row>
    <row r="4664" ht="12.75">
      <c r="F4664" s="172"/>
    </row>
    <row r="4665" ht="12.75">
      <c r="F4665" s="172"/>
    </row>
    <row r="4666" ht="12.75">
      <c r="F4666" s="172"/>
    </row>
    <row r="4667" ht="12.75">
      <c r="F4667" s="172"/>
    </row>
    <row r="4668" ht="12.75">
      <c r="F4668" s="172"/>
    </row>
    <row r="4669" ht="12.75">
      <c r="F4669" s="172"/>
    </row>
    <row r="4670" ht="12.75">
      <c r="F4670" s="172"/>
    </row>
    <row r="4671" ht="12.75">
      <c r="F4671" s="172"/>
    </row>
    <row r="4672" ht="12.75">
      <c r="F4672" s="172"/>
    </row>
    <row r="4673" ht="12.75">
      <c r="F4673" s="172"/>
    </row>
    <row r="4674" ht="12.75">
      <c r="F4674" s="172"/>
    </row>
    <row r="4675" ht="12.75">
      <c r="F4675" s="172"/>
    </row>
    <row r="4676" ht="12.75">
      <c r="F4676" s="172"/>
    </row>
    <row r="4677" ht="12.75">
      <c r="F4677" s="172"/>
    </row>
    <row r="4678" ht="12.75">
      <c r="F4678" s="172"/>
    </row>
    <row r="4679" ht="12.75">
      <c r="F4679" s="172"/>
    </row>
    <row r="4680" ht="12.75">
      <c r="F4680" s="172"/>
    </row>
    <row r="4681" ht="12.75">
      <c r="F4681" s="172"/>
    </row>
    <row r="4682" ht="12.75">
      <c r="F4682" s="172"/>
    </row>
    <row r="4683" ht="12.75">
      <c r="F4683" s="172"/>
    </row>
    <row r="4684" ht="12.75">
      <c r="F4684" s="172"/>
    </row>
    <row r="4685" ht="12.75">
      <c r="F4685" s="172"/>
    </row>
    <row r="4686" ht="12.75">
      <c r="F4686" s="172"/>
    </row>
    <row r="4687" ht="12.75">
      <c r="F4687" s="172"/>
    </row>
    <row r="4688" ht="12.75">
      <c r="F4688" s="172"/>
    </row>
    <row r="4689" ht="12.75">
      <c r="F4689" s="172"/>
    </row>
    <row r="4690" ht="12.75">
      <c r="F4690" s="172"/>
    </row>
    <row r="4691" ht="12.75">
      <c r="F4691" s="172"/>
    </row>
    <row r="4692" ht="12.75">
      <c r="F4692" s="172"/>
    </row>
    <row r="4693" ht="12.75">
      <c r="F4693" s="172"/>
    </row>
    <row r="4694" ht="12.75">
      <c r="F4694" s="172"/>
    </row>
    <row r="4695" ht="12.75">
      <c r="F4695" s="172"/>
    </row>
    <row r="4696" ht="12.75">
      <c r="F4696" s="172"/>
    </row>
    <row r="4697" ht="12.75">
      <c r="F4697" s="172"/>
    </row>
    <row r="4698" ht="12.75">
      <c r="F4698" s="172"/>
    </row>
    <row r="4699" ht="12.75">
      <c r="F4699" s="172"/>
    </row>
    <row r="4700" ht="12.75">
      <c r="F4700" s="172"/>
    </row>
    <row r="4701" ht="12.75">
      <c r="F4701" s="172"/>
    </row>
    <row r="4702" ht="12.75">
      <c r="F4702" s="172"/>
    </row>
    <row r="4703" ht="12.75">
      <c r="F4703" s="172"/>
    </row>
    <row r="4704" ht="12.75">
      <c r="F4704" s="172"/>
    </row>
    <row r="4705" ht="12.75">
      <c r="F4705" s="172"/>
    </row>
    <row r="4706" ht="12.75">
      <c r="F4706" s="172"/>
    </row>
    <row r="4707" ht="12.75">
      <c r="F4707" s="172"/>
    </row>
    <row r="4708" ht="12.75">
      <c r="F4708" s="172"/>
    </row>
    <row r="4709" ht="12.75">
      <c r="F4709" s="172"/>
    </row>
    <row r="4710" ht="12.75">
      <c r="F4710" s="172"/>
    </row>
    <row r="4711" ht="12.75">
      <c r="F4711" s="172"/>
    </row>
    <row r="4712" ht="12.75">
      <c r="F4712" s="172"/>
    </row>
    <row r="4713" ht="12.75">
      <c r="F4713" s="172"/>
    </row>
    <row r="4714" ht="12.75">
      <c r="F4714" s="172"/>
    </row>
    <row r="4715" ht="12.75">
      <c r="F4715" s="172"/>
    </row>
    <row r="4716" ht="12.75">
      <c r="F4716" s="172"/>
    </row>
    <row r="4717" ht="12.75">
      <c r="F4717" s="172"/>
    </row>
    <row r="4718" ht="12.75">
      <c r="F4718" s="172"/>
    </row>
    <row r="4719" ht="12.75">
      <c r="F4719" s="172"/>
    </row>
    <row r="4720" ht="12.75">
      <c r="F4720" s="172"/>
    </row>
    <row r="4721" ht="12.75">
      <c r="F4721" s="172"/>
    </row>
    <row r="4722" ht="12.75">
      <c r="F4722" s="172"/>
    </row>
    <row r="4723" ht="12.75">
      <c r="F4723" s="172"/>
    </row>
    <row r="4724" ht="12.75">
      <c r="F4724" s="172"/>
    </row>
    <row r="4725" ht="12.75">
      <c r="F4725" s="172"/>
    </row>
    <row r="4726" ht="12.75">
      <c r="F4726" s="172"/>
    </row>
    <row r="4727" ht="12.75">
      <c r="F4727" s="172"/>
    </row>
    <row r="4728" ht="12.75">
      <c r="F4728" s="172"/>
    </row>
    <row r="4729" ht="12.75">
      <c r="F4729" s="172"/>
    </row>
    <row r="4730" ht="12.75">
      <c r="F4730" s="172"/>
    </row>
    <row r="4731" ht="12.75">
      <c r="F4731" s="172"/>
    </row>
    <row r="4732" ht="12.75">
      <c r="F4732" s="172"/>
    </row>
    <row r="4733" ht="12.75">
      <c r="F4733" s="172"/>
    </row>
    <row r="4734" ht="12.75">
      <c r="F4734" s="172"/>
    </row>
    <row r="4735" ht="12.75">
      <c r="F4735" s="172"/>
    </row>
    <row r="4736" ht="12.75">
      <c r="F4736" s="172"/>
    </row>
    <row r="4737" ht="12.75">
      <c r="F4737" s="172"/>
    </row>
    <row r="4738" ht="12.75">
      <c r="F4738" s="172"/>
    </row>
    <row r="4739" ht="12.75">
      <c r="F4739" s="172"/>
    </row>
    <row r="4740" ht="12.75">
      <c r="F4740" s="172"/>
    </row>
    <row r="4741" ht="12.75">
      <c r="F4741" s="172"/>
    </row>
    <row r="4742" ht="12.75">
      <c r="F4742" s="172"/>
    </row>
    <row r="4743" ht="12.75">
      <c r="F4743" s="172"/>
    </row>
    <row r="4744" ht="12.75">
      <c r="F4744" s="172"/>
    </row>
    <row r="4745" ht="12.75">
      <c r="F4745" s="172"/>
    </row>
    <row r="4746" ht="12.75">
      <c r="F4746" s="172"/>
    </row>
    <row r="4747" ht="12.75">
      <c r="F4747" s="172"/>
    </row>
    <row r="4748" ht="12.75">
      <c r="F4748" s="172"/>
    </row>
    <row r="4749" ht="12.75">
      <c r="F4749" s="172"/>
    </row>
    <row r="4750" ht="12.75">
      <c r="F4750" s="172"/>
    </row>
    <row r="4751" ht="12.75">
      <c r="F4751" s="172"/>
    </row>
    <row r="4752" ht="12.75">
      <c r="F4752" s="172"/>
    </row>
    <row r="4753" ht="12.75">
      <c r="F4753" s="172"/>
    </row>
    <row r="4754" ht="12.75">
      <c r="F4754" s="172"/>
    </row>
    <row r="4755" ht="12.75">
      <c r="F4755" s="172"/>
    </row>
    <row r="4756" ht="12.75">
      <c r="F4756" s="172"/>
    </row>
    <row r="4757" ht="12.75">
      <c r="F4757" s="172"/>
    </row>
    <row r="4758" ht="12.75">
      <c r="F4758" s="172"/>
    </row>
    <row r="4759" ht="12.75">
      <c r="F4759" s="172"/>
    </row>
    <row r="4760" ht="12.75">
      <c r="F4760" s="172"/>
    </row>
    <row r="4761" ht="12.75">
      <c r="F4761" s="172"/>
    </row>
    <row r="4762" ht="12.75">
      <c r="F4762" s="172"/>
    </row>
    <row r="4763" ht="12.75">
      <c r="F4763" s="172"/>
    </row>
    <row r="4764" ht="12.75">
      <c r="F4764" s="172"/>
    </row>
    <row r="4765" ht="12.75">
      <c r="F4765" s="172"/>
    </row>
    <row r="4766" ht="12.75">
      <c r="F4766" s="172"/>
    </row>
    <row r="4767" ht="12.75">
      <c r="F4767" s="172"/>
    </row>
    <row r="4768" ht="12.75">
      <c r="F4768" s="172"/>
    </row>
    <row r="4769" ht="12.75">
      <c r="F4769" s="172"/>
    </row>
    <row r="4770" ht="12.75">
      <c r="F4770" s="172"/>
    </row>
    <row r="4771" ht="12.75">
      <c r="F4771" s="172"/>
    </row>
    <row r="4772" ht="12.75">
      <c r="F4772" s="172"/>
    </row>
    <row r="4773" ht="12.75">
      <c r="F4773" s="172"/>
    </row>
    <row r="4774" ht="12.75">
      <c r="F4774" s="172"/>
    </row>
    <row r="4775" ht="12.75">
      <c r="F4775" s="172"/>
    </row>
    <row r="4776" ht="12.75">
      <c r="F4776" s="172"/>
    </row>
    <row r="4777" ht="12.75">
      <c r="F4777" s="172"/>
    </row>
    <row r="4778" ht="12.75">
      <c r="F4778" s="172"/>
    </row>
    <row r="4779" ht="12.75">
      <c r="F4779" s="172"/>
    </row>
    <row r="4780" ht="12.75">
      <c r="F4780" s="172"/>
    </row>
    <row r="4781" ht="12.75">
      <c r="F4781" s="172"/>
    </row>
    <row r="4782" ht="12.75">
      <c r="F4782" s="172"/>
    </row>
    <row r="4783" ht="12.75">
      <c r="F4783" s="172"/>
    </row>
    <row r="4784" ht="12.75">
      <c r="F4784" s="172"/>
    </row>
    <row r="4785" ht="12.75">
      <c r="F4785" s="172"/>
    </row>
    <row r="4786" ht="12.75">
      <c r="F4786" s="172"/>
    </row>
    <row r="4787" ht="12.75">
      <c r="F4787" s="172"/>
    </row>
    <row r="4788" ht="12.75">
      <c r="F4788" s="172"/>
    </row>
    <row r="4789" ht="12.75">
      <c r="F4789" s="172"/>
    </row>
    <row r="4790" ht="12.75">
      <c r="F4790" s="172"/>
    </row>
    <row r="4791" ht="12.75">
      <c r="F4791" s="172"/>
    </row>
    <row r="4792" ht="12.75">
      <c r="F4792" s="172"/>
    </row>
    <row r="4793" ht="12.75">
      <c r="F4793" s="172"/>
    </row>
    <row r="4794" ht="12.75">
      <c r="F4794" s="172"/>
    </row>
    <row r="4795" ht="12.75">
      <c r="F4795" s="172"/>
    </row>
    <row r="4796" ht="12.75">
      <c r="F4796" s="172"/>
    </row>
    <row r="4797" ht="12.75">
      <c r="F4797" s="172"/>
    </row>
    <row r="4798" ht="12.75">
      <c r="F4798" s="172"/>
    </row>
    <row r="4799" ht="12.75">
      <c r="F4799" s="172"/>
    </row>
    <row r="4800" ht="12.75">
      <c r="F4800" s="172"/>
    </row>
    <row r="4801" ht="12.75">
      <c r="F4801" s="172"/>
    </row>
    <row r="4802" ht="12.75">
      <c r="F4802" s="172"/>
    </row>
    <row r="4803" ht="12.75">
      <c r="F4803" s="172"/>
    </row>
    <row r="4804" ht="12.75">
      <c r="F4804" s="172"/>
    </row>
    <row r="4805" ht="12.75">
      <c r="F4805" s="172"/>
    </row>
    <row r="4806" ht="12.75">
      <c r="F4806" s="172"/>
    </row>
    <row r="4807" ht="12.75">
      <c r="F4807" s="172"/>
    </row>
    <row r="4808" ht="12.75">
      <c r="F4808" s="172"/>
    </row>
    <row r="4809" ht="12.75">
      <c r="F4809" s="172"/>
    </row>
    <row r="4810" ht="12.75">
      <c r="F4810" s="172"/>
    </row>
    <row r="4811" ht="12.75">
      <c r="F4811" s="172"/>
    </row>
    <row r="4812" ht="12.75">
      <c r="F4812" s="172"/>
    </row>
    <row r="4813" ht="12.75">
      <c r="F4813" s="172"/>
    </row>
    <row r="4814" ht="12.75">
      <c r="F4814" s="172"/>
    </row>
    <row r="4815" ht="12.75">
      <c r="F4815" s="172"/>
    </row>
    <row r="4816" ht="12.75">
      <c r="F4816" s="172"/>
    </row>
    <row r="4817" ht="12.75">
      <c r="F4817" s="172"/>
    </row>
    <row r="4818" ht="12.75">
      <c r="F4818" s="172"/>
    </row>
    <row r="4819" ht="12.75">
      <c r="F4819" s="172"/>
    </row>
    <row r="4820" ht="12.75">
      <c r="F4820" s="172"/>
    </row>
    <row r="4821" ht="12.75">
      <c r="F4821" s="172"/>
    </row>
    <row r="4822" ht="12.75">
      <c r="F4822" s="172"/>
    </row>
    <row r="4823" ht="12.75">
      <c r="F4823" s="172"/>
    </row>
    <row r="4824" ht="12.75">
      <c r="F4824" s="172"/>
    </row>
    <row r="4825" ht="12.75">
      <c r="F4825" s="172"/>
    </row>
    <row r="4826" ht="12.75">
      <c r="F4826" s="172"/>
    </row>
    <row r="4827" ht="12.75">
      <c r="F4827" s="172"/>
    </row>
    <row r="4828" ht="12.75">
      <c r="F4828" s="172"/>
    </row>
    <row r="4829" ht="12.75">
      <c r="F4829" s="172"/>
    </row>
    <row r="4830" ht="12.75">
      <c r="F4830" s="172"/>
    </row>
    <row r="4831" ht="12.75">
      <c r="F4831" s="172"/>
    </row>
    <row r="4832" ht="12.75">
      <c r="F4832" s="172"/>
    </row>
    <row r="4833" ht="12.75">
      <c r="F4833" s="172"/>
    </row>
    <row r="4834" ht="12.75">
      <c r="F4834" s="172"/>
    </row>
    <row r="4835" ht="12.75">
      <c r="F4835" s="172"/>
    </row>
    <row r="4836" ht="12.75">
      <c r="F4836" s="172"/>
    </row>
    <row r="4837" ht="12.75">
      <c r="F4837" s="172"/>
    </row>
    <row r="4838" ht="12.75">
      <c r="F4838" s="172"/>
    </row>
    <row r="4839" ht="12.75">
      <c r="F4839" s="172"/>
    </row>
    <row r="4840" ht="12.75">
      <c r="F4840" s="172"/>
    </row>
    <row r="4841" ht="12.75">
      <c r="F4841" s="172"/>
    </row>
    <row r="4842" ht="12.75">
      <c r="F4842" s="172"/>
    </row>
    <row r="4843" ht="12.75">
      <c r="F4843" s="172"/>
    </row>
    <row r="4844" ht="12.75">
      <c r="F4844" s="172"/>
    </row>
    <row r="4845" ht="12.75">
      <c r="F4845" s="172"/>
    </row>
    <row r="4846" ht="12.75">
      <c r="F4846" s="172"/>
    </row>
    <row r="4847" ht="12.75">
      <c r="F4847" s="172"/>
    </row>
    <row r="4848" ht="12.75">
      <c r="F4848" s="172"/>
    </row>
    <row r="4849" ht="12.75">
      <c r="F4849" s="172"/>
    </row>
    <row r="4850" ht="12.75">
      <c r="F4850" s="172"/>
    </row>
    <row r="4851" ht="12.75">
      <c r="F4851" s="172"/>
    </row>
    <row r="4852" ht="12.75">
      <c r="F4852" s="172"/>
    </row>
    <row r="4853" ht="12.75">
      <c r="F4853" s="172"/>
    </row>
    <row r="4854" ht="12.75">
      <c r="F4854" s="172"/>
    </row>
    <row r="4855" ht="12.75">
      <c r="F4855" s="172"/>
    </row>
    <row r="4856" ht="12.75">
      <c r="F4856" s="172"/>
    </row>
    <row r="4857" ht="12.75">
      <c r="F4857" s="172"/>
    </row>
    <row r="4858" ht="12.75">
      <c r="F4858" s="172"/>
    </row>
    <row r="4859" ht="12.75">
      <c r="F4859" s="172"/>
    </row>
    <row r="4860" ht="12.75">
      <c r="F4860" s="172"/>
    </row>
    <row r="4861" ht="12.75">
      <c r="F4861" s="172"/>
    </row>
    <row r="4862" ht="12.75">
      <c r="F4862" s="172"/>
    </row>
    <row r="4863" ht="12.75">
      <c r="F4863" s="172"/>
    </row>
    <row r="4864" ht="12.75">
      <c r="F4864" s="172"/>
    </row>
    <row r="4865" ht="12.75">
      <c r="F4865" s="172"/>
    </row>
    <row r="4866" ht="12.75">
      <c r="F4866" s="172"/>
    </row>
    <row r="4867" ht="12.75">
      <c r="F4867" s="172"/>
    </row>
    <row r="4868" ht="12.75">
      <c r="F4868" s="172"/>
    </row>
    <row r="4869" ht="12.75">
      <c r="F4869" s="172"/>
    </row>
    <row r="4870" ht="12.75">
      <c r="F4870" s="172"/>
    </row>
    <row r="4871" ht="12.75">
      <c r="F4871" s="172"/>
    </row>
    <row r="4872" ht="12.75">
      <c r="F4872" s="172"/>
    </row>
    <row r="4873" ht="12.75">
      <c r="F4873" s="172"/>
    </row>
    <row r="4874" ht="12.75">
      <c r="F4874" s="172"/>
    </row>
    <row r="4875" ht="12.75">
      <c r="F4875" s="172"/>
    </row>
    <row r="4876" ht="12.75">
      <c r="F4876" s="172"/>
    </row>
    <row r="4877" ht="12.75">
      <c r="F4877" s="172"/>
    </row>
    <row r="4878" ht="12.75">
      <c r="F4878" s="172"/>
    </row>
    <row r="4879" ht="12.75">
      <c r="F4879" s="172"/>
    </row>
    <row r="4880" ht="12.75">
      <c r="F4880" s="172"/>
    </row>
    <row r="4881" ht="12.75">
      <c r="F4881" s="172"/>
    </row>
    <row r="4882" ht="12.75">
      <c r="F4882" s="172"/>
    </row>
    <row r="4883" ht="12.75">
      <c r="F4883" s="172"/>
    </row>
    <row r="4884" ht="12.75">
      <c r="F4884" s="172"/>
    </row>
    <row r="4885" ht="12.75">
      <c r="F4885" s="172"/>
    </row>
    <row r="4886" ht="12.75">
      <c r="F4886" s="172"/>
    </row>
    <row r="4887" ht="12.75">
      <c r="F4887" s="172"/>
    </row>
    <row r="4888" ht="12.75">
      <c r="F4888" s="172"/>
    </row>
    <row r="4889" ht="12.75">
      <c r="F4889" s="172"/>
    </row>
    <row r="4890" ht="12.75">
      <c r="F4890" s="172"/>
    </row>
    <row r="4891" ht="12.75">
      <c r="F4891" s="172"/>
    </row>
    <row r="4892" ht="12.75">
      <c r="F4892" s="172"/>
    </row>
    <row r="4893" ht="12.75">
      <c r="F4893" s="172"/>
    </row>
    <row r="4894" ht="12.75">
      <c r="F4894" s="172"/>
    </row>
    <row r="4895" ht="12.75">
      <c r="F4895" s="172"/>
    </row>
    <row r="4896" ht="12.75">
      <c r="F4896" s="172"/>
    </row>
    <row r="4897" ht="12.75">
      <c r="F4897" s="172"/>
    </row>
    <row r="4898" ht="12.75">
      <c r="F4898" s="172"/>
    </row>
    <row r="4899" ht="12.75">
      <c r="F4899" s="172"/>
    </row>
    <row r="4900" ht="12.75">
      <c r="F4900" s="172"/>
    </row>
    <row r="4901" ht="12.75">
      <c r="F4901" s="172"/>
    </row>
    <row r="4902" ht="12.75">
      <c r="F4902" s="172"/>
    </row>
    <row r="4903" ht="12.75">
      <c r="F4903" s="172"/>
    </row>
    <row r="4904" ht="12.75">
      <c r="F4904" s="172"/>
    </row>
    <row r="4905" ht="12.75">
      <c r="F4905" s="172"/>
    </row>
    <row r="4906" ht="12.75">
      <c r="F4906" s="172"/>
    </row>
    <row r="4907" ht="12.75">
      <c r="F4907" s="172"/>
    </row>
    <row r="4908" ht="12.75">
      <c r="F4908" s="172"/>
    </row>
    <row r="4909" ht="12.75">
      <c r="F4909" s="172"/>
    </row>
    <row r="4910" ht="12.75">
      <c r="F4910" s="172"/>
    </row>
    <row r="4911" ht="12.75">
      <c r="F4911" s="172"/>
    </row>
    <row r="4912" ht="12.75">
      <c r="F4912" s="172"/>
    </row>
    <row r="4913" ht="12.75">
      <c r="F4913" s="172"/>
    </row>
    <row r="4914" ht="12.75">
      <c r="F4914" s="172"/>
    </row>
    <row r="4915" ht="12.75">
      <c r="F4915" s="172"/>
    </row>
    <row r="4916" ht="12.75">
      <c r="F4916" s="172"/>
    </row>
    <row r="4917" ht="12.75">
      <c r="F4917" s="172"/>
    </row>
    <row r="4918" ht="12.75">
      <c r="F4918" s="172"/>
    </row>
    <row r="4919" ht="12.75">
      <c r="F4919" s="172"/>
    </row>
    <row r="4920" ht="12.75">
      <c r="F4920" s="172"/>
    </row>
    <row r="4921" ht="12.75">
      <c r="F4921" s="172"/>
    </row>
  </sheetData>
  <sheetProtection/>
  <mergeCells count="2">
    <mergeCell ref="B3:G3"/>
    <mergeCell ref="B4:G4"/>
  </mergeCells>
  <printOptions/>
  <pageMargins left="0.24" right="0.37" top="0.7" bottom="0.72" header="0.71" footer="0.71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0" workbookViewId="0" topLeftCell="B1">
      <selection activeCell="B20" sqref="B20"/>
    </sheetView>
  </sheetViews>
  <sheetFormatPr defaultColWidth="9.140625" defaultRowHeight="12.75"/>
  <cols>
    <col min="1" max="1" width="0" style="2" hidden="1" customWidth="1"/>
    <col min="2" max="2" width="77.8515625" style="2" customWidth="1"/>
    <col min="3" max="3" width="16.00390625" style="2" bestFit="1" customWidth="1"/>
    <col min="4" max="4" width="11.28125" style="2" bestFit="1" customWidth="1"/>
    <col min="5" max="5" width="13.421875" style="2" customWidth="1"/>
    <col min="6" max="6" width="19.8515625" style="2" customWidth="1"/>
    <col min="7" max="7" width="11.421875" style="10" customWidth="1"/>
    <col min="8" max="8" width="12.00390625" style="3" bestFit="1" customWidth="1"/>
    <col min="9" max="9" width="10.7109375" style="2" bestFit="1" customWidth="1"/>
    <col min="10" max="16384" width="9.140625" style="2" customWidth="1"/>
  </cols>
  <sheetData>
    <row r="1" spans="1:6" ht="18.75" customHeight="1">
      <c r="A1" s="2" t="s">
        <v>88</v>
      </c>
      <c r="B1" s="135" t="s">
        <v>22</v>
      </c>
      <c r="C1" s="135"/>
      <c r="D1" s="135"/>
      <c r="E1" s="135"/>
      <c r="F1" s="135"/>
    </row>
    <row r="2" spans="2:6" ht="13.5" thickBot="1">
      <c r="B2" s="5"/>
      <c r="C2" s="6"/>
      <c r="D2" s="6"/>
      <c r="E2" s="7"/>
      <c r="F2" s="8"/>
    </row>
    <row r="3" spans="2:6" ht="13.5" thickBot="1">
      <c r="B3" s="301" t="s">
        <v>199</v>
      </c>
      <c r="C3" s="302"/>
      <c r="D3" s="302"/>
      <c r="E3" s="302"/>
      <c r="F3" s="303"/>
    </row>
    <row r="4" spans="2:6" ht="13.5" thickBot="1">
      <c r="B4" s="304" t="s">
        <v>33</v>
      </c>
      <c r="C4" s="305"/>
      <c r="D4" s="305"/>
      <c r="E4" s="305"/>
      <c r="F4" s="306"/>
    </row>
    <row r="5" spans="2:6" ht="26.25" thickBot="1">
      <c r="B5" s="178" t="s">
        <v>14</v>
      </c>
      <c r="C5" s="179" t="s">
        <v>0</v>
      </c>
      <c r="D5" s="220" t="s">
        <v>5</v>
      </c>
      <c r="E5" s="29" t="s">
        <v>190</v>
      </c>
      <c r="F5" s="180" t="s">
        <v>1</v>
      </c>
    </row>
    <row r="6" spans="2:6" ht="12.75">
      <c r="B6" s="112"/>
      <c r="C6" s="181"/>
      <c r="D6" s="221"/>
      <c r="E6" s="182"/>
      <c r="F6" s="183"/>
    </row>
    <row r="7" spans="2:6" ht="12.75">
      <c r="B7" s="161" t="s">
        <v>2</v>
      </c>
      <c r="C7" s="142"/>
      <c r="D7" s="145"/>
      <c r="E7" s="184"/>
      <c r="F7" s="185"/>
    </row>
    <row r="8" spans="2:6" ht="12.75">
      <c r="B8" s="161" t="s">
        <v>20</v>
      </c>
      <c r="C8" s="142"/>
      <c r="D8" s="145"/>
      <c r="E8" s="184"/>
      <c r="F8" s="185"/>
    </row>
    <row r="9" spans="2:8" ht="12.75">
      <c r="B9" s="161" t="s">
        <v>61</v>
      </c>
      <c r="C9" s="142"/>
      <c r="D9" s="222"/>
      <c r="E9" s="186"/>
      <c r="F9" s="187"/>
      <c r="G9" s="3"/>
      <c r="H9" s="31"/>
    </row>
    <row r="10" spans="2:8" ht="13.5" thickBot="1">
      <c r="B10" s="65" t="s">
        <v>288</v>
      </c>
      <c r="C10" s="142" t="s">
        <v>290</v>
      </c>
      <c r="D10" s="145">
        <v>500000</v>
      </c>
      <c r="E10" s="189">
        <v>500.281</v>
      </c>
      <c r="F10" s="147">
        <f>+E10/$E$28*100</f>
        <v>6.773179120627083</v>
      </c>
      <c r="G10" s="31"/>
      <c r="H10" s="31"/>
    </row>
    <row r="11" spans="2:8" ht="13.5" thickBot="1">
      <c r="B11" s="161" t="s">
        <v>3</v>
      </c>
      <c r="C11" s="143"/>
      <c r="D11" s="223"/>
      <c r="E11" s="120">
        <f>SUM(E10)</f>
        <v>500.281</v>
      </c>
      <c r="F11" s="121">
        <f>SUM(F10)</f>
        <v>6.773179120627083</v>
      </c>
      <c r="G11" s="31"/>
      <c r="H11" s="31"/>
    </row>
    <row r="12" spans="2:6" ht="12.75">
      <c r="B12" s="161" t="s">
        <v>10</v>
      </c>
      <c r="C12" s="142"/>
      <c r="D12" s="145"/>
      <c r="E12" s="192"/>
      <c r="F12" s="193"/>
    </row>
    <row r="13" spans="2:6" ht="12.75">
      <c r="B13" s="161" t="s">
        <v>18</v>
      </c>
      <c r="C13" s="142"/>
      <c r="D13" s="145"/>
      <c r="E13" s="119"/>
      <c r="F13" s="193"/>
    </row>
    <row r="14" spans="2:10" ht="12.75">
      <c r="B14" s="112" t="s">
        <v>248</v>
      </c>
      <c r="C14" s="142" t="s">
        <v>180</v>
      </c>
      <c r="D14" s="145">
        <v>500000</v>
      </c>
      <c r="E14" s="119">
        <v>496.7265</v>
      </c>
      <c r="F14" s="147">
        <f aca="true" t="shared" si="0" ref="F14:F19">+E14/$E$28*100</f>
        <v>6.725055635657099</v>
      </c>
      <c r="G14" s="31"/>
      <c r="H14" s="31"/>
      <c r="I14" s="32"/>
      <c r="J14" s="32"/>
    </row>
    <row r="15" spans="2:10" ht="12.75">
      <c r="B15" s="112" t="s">
        <v>252</v>
      </c>
      <c r="C15" s="142" t="s">
        <v>180</v>
      </c>
      <c r="D15" s="145">
        <v>500000</v>
      </c>
      <c r="E15" s="119">
        <v>494.4235</v>
      </c>
      <c r="F15" s="147">
        <f t="shared" si="0"/>
        <v>6.69387589564138</v>
      </c>
      <c r="G15" s="31"/>
      <c r="H15" s="31"/>
      <c r="I15" s="32"/>
      <c r="J15" s="32"/>
    </row>
    <row r="16" spans="2:10" ht="12.75">
      <c r="B16" s="112" t="s">
        <v>482</v>
      </c>
      <c r="C16" s="142" t="s">
        <v>180</v>
      </c>
      <c r="D16" s="145">
        <v>1500000</v>
      </c>
      <c r="E16" s="119">
        <v>1452.258</v>
      </c>
      <c r="F16" s="147">
        <f t="shared" si="0"/>
        <v>19.66175721917012</v>
      </c>
      <c r="G16" s="31"/>
      <c r="H16" s="31"/>
      <c r="I16" s="32"/>
      <c r="J16" s="32"/>
    </row>
    <row r="17" spans="2:10" ht="12.75">
      <c r="B17" s="112" t="s">
        <v>474</v>
      </c>
      <c r="C17" s="142" t="s">
        <v>211</v>
      </c>
      <c r="D17" s="145">
        <v>1500000</v>
      </c>
      <c r="E17" s="119">
        <v>1443.7575</v>
      </c>
      <c r="F17" s="147">
        <f t="shared" si="0"/>
        <v>19.546671079350915</v>
      </c>
      <c r="G17" s="31"/>
      <c r="H17" s="31"/>
      <c r="I17" s="32"/>
      <c r="J17" s="32"/>
    </row>
    <row r="18" spans="2:10" ht="12.75">
      <c r="B18" s="112" t="s">
        <v>483</v>
      </c>
      <c r="C18" s="142" t="s">
        <v>289</v>
      </c>
      <c r="D18" s="145">
        <v>1000000</v>
      </c>
      <c r="E18" s="119">
        <v>968.172</v>
      </c>
      <c r="F18" s="147">
        <f t="shared" si="0"/>
        <v>13.107838146113416</v>
      </c>
      <c r="G18" s="31"/>
      <c r="H18" s="31"/>
      <c r="I18" s="32"/>
      <c r="J18" s="32"/>
    </row>
    <row r="19" spans="2:10" ht="13.5" thickBot="1">
      <c r="B19" s="112" t="s">
        <v>484</v>
      </c>
      <c r="C19" s="142" t="s">
        <v>212</v>
      </c>
      <c r="D19" s="145">
        <v>1000000</v>
      </c>
      <c r="E19" s="119">
        <v>964.905</v>
      </c>
      <c r="F19" s="147">
        <f t="shared" si="0"/>
        <v>13.063607051614346</v>
      </c>
      <c r="G19" s="31"/>
      <c r="H19" s="31"/>
      <c r="I19" s="32"/>
      <c r="J19" s="32"/>
    </row>
    <row r="20" spans="2:8" ht="13.5" thickBot="1">
      <c r="B20" s="161" t="s">
        <v>3</v>
      </c>
      <c r="C20" s="143"/>
      <c r="D20" s="223"/>
      <c r="E20" s="120">
        <f>SUM(E14:E19)</f>
        <v>5820.242499999999</v>
      </c>
      <c r="F20" s="121">
        <f>SUM(F14:F19)+0.005</f>
        <v>78.80380502754726</v>
      </c>
      <c r="G20" s="66"/>
      <c r="H20" s="66"/>
    </row>
    <row r="21" spans="2:6" ht="12.75">
      <c r="B21" s="161" t="s">
        <v>17</v>
      </c>
      <c r="C21" s="142"/>
      <c r="D21" s="145"/>
      <c r="E21" s="119"/>
      <c r="F21" s="193"/>
    </row>
    <row r="22" spans="2:8" ht="12.75">
      <c r="B22" s="112" t="s">
        <v>370</v>
      </c>
      <c r="C22" s="142" t="s">
        <v>182</v>
      </c>
      <c r="D22" s="145">
        <v>100000</v>
      </c>
      <c r="E22" s="119">
        <v>99.2759</v>
      </c>
      <c r="F22" s="193">
        <f>+E22/$E$28*100</f>
        <v>1.3440715379186141</v>
      </c>
      <c r="G22" s="31"/>
      <c r="H22" s="31"/>
    </row>
    <row r="23" spans="2:8" ht="13.5" thickBot="1">
      <c r="B23" s="112" t="s">
        <v>278</v>
      </c>
      <c r="C23" s="142" t="s">
        <v>182</v>
      </c>
      <c r="D23" s="145">
        <v>1000000</v>
      </c>
      <c r="E23" s="119">
        <v>968.673</v>
      </c>
      <c r="F23" s="193">
        <f>+E23/$E$28*100</f>
        <v>13.114621059594905</v>
      </c>
      <c r="G23" s="31"/>
      <c r="H23" s="31"/>
    </row>
    <row r="24" spans="2:8" ht="13.5" thickBot="1">
      <c r="B24" s="161" t="s">
        <v>3</v>
      </c>
      <c r="C24" s="143"/>
      <c r="D24" s="223"/>
      <c r="E24" s="120">
        <f>SUM(E22:E23)+0.005</f>
        <v>1067.9539000000002</v>
      </c>
      <c r="F24" s="121">
        <f>SUM(F22:F23)</f>
        <v>14.458692597513519</v>
      </c>
      <c r="G24" s="31"/>
      <c r="H24" s="31"/>
    </row>
    <row r="25" spans="2:6" ht="12.75">
      <c r="B25" s="161" t="s">
        <v>4</v>
      </c>
      <c r="C25" s="142"/>
      <c r="D25" s="145"/>
      <c r="E25" s="119"/>
      <c r="F25" s="193"/>
    </row>
    <row r="26" spans="2:8" ht="13.5" thickBot="1">
      <c r="B26" s="112" t="s">
        <v>16</v>
      </c>
      <c r="C26" s="142"/>
      <c r="D26" s="145"/>
      <c r="E26" s="119">
        <f>E28-E11-E20-E24</f>
        <v>-2.2708477999992738</v>
      </c>
      <c r="F26" s="147">
        <f>+E26/$E$28*100</f>
        <v>-0.030744439435191475</v>
      </c>
      <c r="G26" s="31"/>
      <c r="H26" s="31"/>
    </row>
    <row r="27" spans="2:8" ht="13.5" thickBot="1">
      <c r="B27" s="161" t="s">
        <v>3</v>
      </c>
      <c r="C27" s="143"/>
      <c r="D27" s="223"/>
      <c r="E27" s="224">
        <f>SUM(E26:E26)</f>
        <v>-2.2708477999992738</v>
      </c>
      <c r="F27" s="225">
        <f>SUM(F26:F26)-0.003</f>
        <v>-0.033744439435191474</v>
      </c>
      <c r="G27" s="66"/>
      <c r="H27" s="66"/>
    </row>
    <row r="28" spans="2:8" ht="13.5" thickBot="1">
      <c r="B28" s="11" t="s">
        <v>191</v>
      </c>
      <c r="C28" s="195"/>
      <c r="D28" s="226"/>
      <c r="E28" s="113">
        <v>7386.2065522</v>
      </c>
      <c r="F28" s="114">
        <f>F11+F20+F24+F27</f>
        <v>100.00193230625266</v>
      </c>
      <c r="G28" s="66"/>
      <c r="H28" s="66"/>
    </row>
    <row r="29" spans="2:6" ht="12.75">
      <c r="B29" s="197" t="s">
        <v>15</v>
      </c>
      <c r="C29" s="198"/>
      <c r="D29" s="198"/>
      <c r="E29" s="199"/>
      <c r="F29" s="200"/>
    </row>
    <row r="30" spans="2:6" ht="12.75">
      <c r="B30" s="65"/>
      <c r="C30" s="40"/>
      <c r="D30" s="40"/>
      <c r="E30" s="67"/>
      <c r="F30" s="157"/>
    </row>
    <row r="31" spans="2:6" ht="12.75">
      <c r="B31" s="65" t="s">
        <v>6</v>
      </c>
      <c r="C31" s="40"/>
      <c r="D31" s="40"/>
      <c r="E31" s="67"/>
      <c r="F31" s="157"/>
    </row>
    <row r="32" spans="2:6" ht="12.75">
      <c r="B32" s="65" t="s">
        <v>19</v>
      </c>
      <c r="C32" s="72" t="s">
        <v>9</v>
      </c>
      <c r="D32" s="40"/>
      <c r="E32" s="67"/>
      <c r="F32" s="157"/>
    </row>
    <row r="33" spans="2:6" ht="12.75">
      <c r="B33" s="65" t="s">
        <v>178</v>
      </c>
      <c r="C33" s="40"/>
      <c r="D33" s="40"/>
      <c r="E33" s="67"/>
      <c r="F33" s="157"/>
    </row>
    <row r="34" spans="1:6" ht="12.75">
      <c r="A34" s="2" t="s">
        <v>82</v>
      </c>
      <c r="B34" s="167" t="s">
        <v>23</v>
      </c>
      <c r="C34" s="70">
        <v>1078.3923</v>
      </c>
      <c r="D34" s="40"/>
      <c r="E34" s="67"/>
      <c r="F34" s="157"/>
    </row>
    <row r="35" spans="1:6" ht="12.75">
      <c r="A35" s="2" t="s">
        <v>80</v>
      </c>
      <c r="B35" s="167" t="s">
        <v>24</v>
      </c>
      <c r="C35" s="70">
        <v>1001.5689</v>
      </c>
      <c r="D35" s="40"/>
      <c r="E35" s="67"/>
      <c r="F35" s="157"/>
    </row>
    <row r="36" spans="1:6" ht="12.75">
      <c r="A36" s="2" t="s">
        <v>84</v>
      </c>
      <c r="B36" s="167" t="s">
        <v>26</v>
      </c>
      <c r="C36" s="70">
        <v>1001.5148</v>
      </c>
      <c r="D36" s="40"/>
      <c r="E36" s="67"/>
      <c r="F36" s="157"/>
    </row>
    <row r="37" spans="1:6" ht="12.75">
      <c r="A37" s="2" t="s">
        <v>81</v>
      </c>
      <c r="B37" s="167" t="s">
        <v>27</v>
      </c>
      <c r="C37" s="70">
        <v>1001.6163</v>
      </c>
      <c r="D37" s="40"/>
      <c r="E37" s="67"/>
      <c r="F37" s="157"/>
    </row>
    <row r="38" spans="1:6" ht="12.75">
      <c r="A38" s="2" t="s">
        <v>83</v>
      </c>
      <c r="B38" s="167" t="s">
        <v>29</v>
      </c>
      <c r="C38" s="71"/>
      <c r="D38" s="40"/>
      <c r="E38" s="67"/>
      <c r="F38" s="157"/>
    </row>
    <row r="39" spans="2:6" ht="12.75">
      <c r="B39" s="167" t="s">
        <v>102</v>
      </c>
      <c r="C39" s="71"/>
      <c r="D39" s="40"/>
      <c r="E39" s="67"/>
      <c r="F39" s="157"/>
    </row>
    <row r="40" spans="1:6" ht="12.75">
      <c r="A40" s="2" t="s">
        <v>82</v>
      </c>
      <c r="B40" s="167" t="s">
        <v>23</v>
      </c>
      <c r="C40" s="70">
        <v>1131.982589</v>
      </c>
      <c r="D40" s="40"/>
      <c r="E40" s="67"/>
      <c r="F40" s="157"/>
    </row>
    <row r="41" spans="1:6" ht="12.75">
      <c r="A41" s="2" t="s">
        <v>80</v>
      </c>
      <c r="B41" s="167" t="s">
        <v>24</v>
      </c>
      <c r="C41" s="70">
        <v>1001.673183</v>
      </c>
      <c r="D41" s="40"/>
      <c r="E41" s="67"/>
      <c r="F41" s="157"/>
    </row>
    <row r="42" spans="1:6" ht="12.75">
      <c r="A42" s="2" t="s">
        <v>81</v>
      </c>
      <c r="B42" s="167" t="s">
        <v>27</v>
      </c>
      <c r="C42" s="70">
        <v>1001.682612</v>
      </c>
      <c r="D42" s="40"/>
      <c r="E42" s="67"/>
      <c r="F42" s="157"/>
    </row>
    <row r="43" spans="1:6" ht="12.75">
      <c r="A43" s="2" t="s">
        <v>83</v>
      </c>
      <c r="B43" s="167" t="s">
        <v>29</v>
      </c>
      <c r="C43" s="70">
        <v>1001.661009</v>
      </c>
      <c r="D43" s="40"/>
      <c r="E43" s="67"/>
      <c r="F43" s="157"/>
    </row>
    <row r="44" spans="2:6" ht="12.75">
      <c r="B44" s="167" t="s">
        <v>26</v>
      </c>
      <c r="C44" s="70">
        <v>1001.916883</v>
      </c>
      <c r="D44" s="40"/>
      <c r="E44" s="67"/>
      <c r="F44" s="157"/>
    </row>
    <row r="45" spans="2:6" ht="12.75">
      <c r="B45" s="65" t="s">
        <v>7</v>
      </c>
      <c r="C45" s="72" t="s">
        <v>9</v>
      </c>
      <c r="D45" s="40"/>
      <c r="E45" s="67"/>
      <c r="F45" s="157"/>
    </row>
    <row r="46" spans="2:6" ht="12.75">
      <c r="B46" s="65" t="s">
        <v>8</v>
      </c>
      <c r="C46" s="72" t="s">
        <v>9</v>
      </c>
      <c r="D46" s="40"/>
      <c r="E46" s="67"/>
      <c r="F46" s="157"/>
    </row>
    <row r="47" spans="2:8" ht="12.75">
      <c r="B47" s="65" t="s">
        <v>34</v>
      </c>
      <c r="C47" s="72" t="s">
        <v>9</v>
      </c>
      <c r="D47" s="40"/>
      <c r="E47" s="67"/>
      <c r="F47" s="157"/>
      <c r="G47" s="2"/>
      <c r="H47" s="2"/>
    </row>
    <row r="48" spans="2:6" ht="12.75">
      <c r="B48" s="65" t="s">
        <v>35</v>
      </c>
      <c r="C48" s="72" t="s">
        <v>467</v>
      </c>
      <c r="D48" s="40"/>
      <c r="E48" s="67"/>
      <c r="F48" s="157"/>
    </row>
    <row r="49" spans="2:6" ht="13.5" thickBot="1">
      <c r="B49" s="65" t="s">
        <v>36</v>
      </c>
      <c r="C49" s="40"/>
      <c r="D49" s="40"/>
      <c r="E49" s="67"/>
      <c r="F49" s="157"/>
    </row>
    <row r="50" spans="2:6" ht="13.5" thickBot="1">
      <c r="B50" s="168" t="s">
        <v>21</v>
      </c>
      <c r="C50" s="227" t="s">
        <v>11</v>
      </c>
      <c r="D50" s="228" t="s">
        <v>12</v>
      </c>
      <c r="E50" s="203"/>
      <c r="F50" s="204"/>
    </row>
    <row r="51" spans="1:6" ht="12.75">
      <c r="A51" s="2" t="s">
        <v>80</v>
      </c>
      <c r="B51" s="229" t="s">
        <v>30</v>
      </c>
      <c r="C51" s="73">
        <v>41.81762000000001</v>
      </c>
      <c r="D51" s="73">
        <v>35.841925999999994</v>
      </c>
      <c r="E51" s="206" t="s">
        <v>145</v>
      </c>
      <c r="F51" s="204"/>
    </row>
    <row r="52" spans="1:6" ht="12.75">
      <c r="A52" s="2" t="s">
        <v>84</v>
      </c>
      <c r="B52" s="205" t="s">
        <v>25</v>
      </c>
      <c r="C52" s="74">
        <v>23.459428</v>
      </c>
      <c r="D52" s="74">
        <v>20.107098999999998</v>
      </c>
      <c r="E52" s="206" t="s">
        <v>148</v>
      </c>
      <c r="F52" s="204"/>
    </row>
    <row r="53" spans="1:6" ht="12.75">
      <c r="A53" s="2" t="s">
        <v>81</v>
      </c>
      <c r="B53" s="205" t="s">
        <v>31</v>
      </c>
      <c r="C53" s="74">
        <v>41.803357</v>
      </c>
      <c r="D53" s="74">
        <v>35.829701</v>
      </c>
      <c r="E53" s="206" t="s">
        <v>146</v>
      </c>
      <c r="F53" s="204"/>
    </row>
    <row r="54" spans="1:6" ht="13.5" thickBot="1">
      <c r="A54" s="2" t="s">
        <v>83</v>
      </c>
      <c r="B54" s="207" t="s">
        <v>28</v>
      </c>
      <c r="C54" s="52">
        <v>41.988728</v>
      </c>
      <c r="D54" s="52">
        <v>35.988584</v>
      </c>
      <c r="E54" s="206" t="s">
        <v>147</v>
      </c>
      <c r="F54" s="204"/>
    </row>
    <row r="55" spans="2:6" ht="12.75">
      <c r="B55" s="65" t="s">
        <v>64</v>
      </c>
      <c r="C55" s="85"/>
      <c r="D55" s="85"/>
      <c r="E55" s="203"/>
      <c r="F55" s="204"/>
    </row>
    <row r="56" spans="2:6" ht="12.75">
      <c r="B56" s="44" t="s">
        <v>461</v>
      </c>
      <c r="C56" s="85"/>
      <c r="D56" s="85"/>
      <c r="E56" s="203"/>
      <c r="F56" s="204"/>
    </row>
    <row r="57" spans="2:6" ht="12.75">
      <c r="B57" s="44" t="s">
        <v>462</v>
      </c>
      <c r="C57" s="85"/>
      <c r="D57" s="85"/>
      <c r="E57" s="203"/>
      <c r="F57" s="204"/>
    </row>
    <row r="58" spans="2:6" ht="13.5" thickBot="1">
      <c r="B58" s="209" t="s">
        <v>69</v>
      </c>
      <c r="C58" s="210"/>
      <c r="D58" s="210"/>
      <c r="E58" s="211"/>
      <c r="F58" s="212"/>
    </row>
    <row r="59" ht="12.75">
      <c r="E59" s="172"/>
    </row>
    <row r="60" ht="12.75">
      <c r="B60" s="65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zoomScalePageLayoutView="0" workbookViewId="0" topLeftCell="B1">
      <selection activeCell="B40" sqref="B40"/>
    </sheetView>
  </sheetViews>
  <sheetFormatPr defaultColWidth="9.140625" defaultRowHeight="12.75"/>
  <cols>
    <col min="1" max="1" width="0" style="2" hidden="1" customWidth="1"/>
    <col min="2" max="2" width="77.8515625" style="2" customWidth="1"/>
    <col min="3" max="3" width="16.00390625" style="2" bestFit="1" customWidth="1"/>
    <col min="4" max="4" width="15.57421875" style="2" customWidth="1"/>
    <col min="5" max="5" width="16.28125" style="272" customWidth="1"/>
    <col min="6" max="6" width="12.57421875" style="2" bestFit="1" customWidth="1"/>
    <col min="7" max="7" width="16.8515625" style="2" customWidth="1"/>
    <col min="8" max="8" width="11.421875" style="10" customWidth="1"/>
    <col min="9" max="9" width="12.00390625" style="3" bestFit="1" customWidth="1"/>
    <col min="10" max="10" width="10.7109375" style="2" bestFit="1" customWidth="1"/>
    <col min="11" max="16384" width="9.140625" style="2" customWidth="1"/>
  </cols>
  <sheetData>
    <row r="1" spans="1:7" ht="18.75" customHeight="1">
      <c r="A1" s="2" t="s">
        <v>88</v>
      </c>
      <c r="B1" s="135" t="s">
        <v>22</v>
      </c>
      <c r="C1" s="135"/>
      <c r="D1" s="135"/>
      <c r="E1" s="254"/>
      <c r="F1" s="135"/>
      <c r="G1" s="135"/>
    </row>
    <row r="2" spans="2:7" ht="13.5" thickBot="1">
      <c r="B2" s="5"/>
      <c r="C2" s="6"/>
      <c r="D2" s="6"/>
      <c r="E2" s="6"/>
      <c r="F2" s="7"/>
      <c r="G2" s="8"/>
    </row>
    <row r="3" spans="2:7" ht="13.5" thickBot="1">
      <c r="B3" s="301" t="s">
        <v>200</v>
      </c>
      <c r="C3" s="302"/>
      <c r="D3" s="302"/>
      <c r="E3" s="302"/>
      <c r="F3" s="302"/>
      <c r="G3" s="303"/>
    </row>
    <row r="4" spans="2:7" ht="13.5" thickBot="1">
      <c r="B4" s="304" t="s">
        <v>33</v>
      </c>
      <c r="C4" s="305"/>
      <c r="D4" s="305"/>
      <c r="E4" s="305"/>
      <c r="F4" s="305"/>
      <c r="G4" s="306"/>
    </row>
    <row r="5" spans="2:7" ht="39" thickBot="1">
      <c r="B5" s="178" t="s">
        <v>14</v>
      </c>
      <c r="C5" s="179" t="s">
        <v>0</v>
      </c>
      <c r="D5" s="220" t="s">
        <v>5</v>
      </c>
      <c r="E5" s="220" t="s">
        <v>216</v>
      </c>
      <c r="F5" s="29" t="s">
        <v>190</v>
      </c>
      <c r="G5" s="180" t="s">
        <v>1</v>
      </c>
    </row>
    <row r="6" spans="2:7" ht="12.75">
      <c r="B6" s="112"/>
      <c r="C6" s="181"/>
      <c r="D6" s="274"/>
      <c r="E6" s="181"/>
      <c r="F6" s="275"/>
      <c r="G6" s="183"/>
    </row>
    <row r="7" spans="2:7" ht="12.75">
      <c r="B7" s="161" t="s">
        <v>2</v>
      </c>
      <c r="C7" s="142"/>
      <c r="D7" s="273"/>
      <c r="E7" s="142"/>
      <c r="F7" s="276"/>
      <c r="G7" s="185"/>
    </row>
    <row r="8" spans="2:7" ht="12.75">
      <c r="B8" s="161" t="s">
        <v>20</v>
      </c>
      <c r="C8" s="142"/>
      <c r="D8" s="273"/>
      <c r="E8" s="142"/>
      <c r="F8" s="276"/>
      <c r="G8" s="185"/>
    </row>
    <row r="9" spans="2:9" ht="12.75">
      <c r="B9" s="161" t="s">
        <v>61</v>
      </c>
      <c r="C9" s="142"/>
      <c r="D9" s="223"/>
      <c r="E9" s="286"/>
      <c r="F9" s="277"/>
      <c r="G9" s="187"/>
      <c r="H9" s="3"/>
      <c r="I9" s="31"/>
    </row>
    <row r="10" spans="2:9" ht="12.75">
      <c r="B10" s="65" t="s">
        <v>421</v>
      </c>
      <c r="C10" s="142" t="s">
        <v>215</v>
      </c>
      <c r="D10" s="273">
        <v>1000000</v>
      </c>
      <c r="E10" s="142" t="s">
        <v>426</v>
      </c>
      <c r="F10" s="190">
        <v>1001.447</v>
      </c>
      <c r="G10" s="147">
        <f>+F10/$F$44*100</f>
        <v>3.7105051905813866</v>
      </c>
      <c r="H10" s="31"/>
      <c r="I10" s="31"/>
    </row>
    <row r="11" spans="2:9" ht="12.75">
      <c r="B11" s="65" t="s">
        <v>412</v>
      </c>
      <c r="C11" s="142" t="s">
        <v>394</v>
      </c>
      <c r="D11" s="273">
        <v>1000000</v>
      </c>
      <c r="E11" s="142" t="s">
        <v>427</v>
      </c>
      <c r="F11" s="190">
        <v>1004.938</v>
      </c>
      <c r="G11" s="147">
        <f>+F11/$F$44*100</f>
        <v>3.72343984775278</v>
      </c>
      <c r="H11" s="31"/>
      <c r="I11" s="31"/>
    </row>
    <row r="12" spans="2:9" ht="12.75">
      <c r="B12" s="65" t="s">
        <v>286</v>
      </c>
      <c r="C12" s="142" t="s">
        <v>215</v>
      </c>
      <c r="D12" s="273">
        <v>500000</v>
      </c>
      <c r="E12" s="142" t="s">
        <v>301</v>
      </c>
      <c r="F12" s="190">
        <v>501.011</v>
      </c>
      <c r="G12" s="147">
        <f>+F12/$F$44*100</f>
        <v>1.856317824146831</v>
      </c>
      <c r="H12" s="31"/>
      <c r="I12" s="31"/>
    </row>
    <row r="13" spans="2:9" ht="12.75">
      <c r="B13" s="65" t="s">
        <v>388</v>
      </c>
      <c r="C13" s="142" t="s">
        <v>394</v>
      </c>
      <c r="D13" s="273">
        <v>570</v>
      </c>
      <c r="E13" s="142" t="s">
        <v>395</v>
      </c>
      <c r="F13" s="190">
        <v>0.574674</v>
      </c>
      <c r="G13" s="147">
        <f>+F13/$F$44*100</f>
        <v>0.0021292498353803727</v>
      </c>
      <c r="H13" s="31"/>
      <c r="I13" s="31"/>
    </row>
    <row r="14" spans="2:9" ht="12.75">
      <c r="B14" s="65" t="s">
        <v>413</v>
      </c>
      <c r="C14" s="142" t="s">
        <v>422</v>
      </c>
      <c r="D14" s="273">
        <v>500000</v>
      </c>
      <c r="E14" s="142" t="s">
        <v>428</v>
      </c>
      <c r="F14" s="190">
        <v>508.95</v>
      </c>
      <c r="G14" s="147">
        <f aca="true" t="shared" si="0" ref="G14:G22">+F14/$F$44*100</f>
        <v>1.8857329611516105</v>
      </c>
      <c r="H14" s="31"/>
      <c r="I14" s="31"/>
    </row>
    <row r="15" spans="2:9" ht="12.75">
      <c r="B15" s="65" t="s">
        <v>414</v>
      </c>
      <c r="C15" s="142" t="s">
        <v>423</v>
      </c>
      <c r="D15" s="273">
        <v>2700</v>
      </c>
      <c r="E15" s="142" t="s">
        <v>429</v>
      </c>
      <c r="F15" s="190">
        <v>2.7428841</v>
      </c>
      <c r="G15" s="147">
        <f t="shared" si="0"/>
        <v>0.010162780147339956</v>
      </c>
      <c r="H15" s="31"/>
      <c r="I15" s="31"/>
    </row>
    <row r="16" spans="2:9" ht="12.75">
      <c r="B16" s="65" t="s">
        <v>415</v>
      </c>
      <c r="C16" s="142" t="s">
        <v>371</v>
      </c>
      <c r="D16" s="273">
        <v>8410</v>
      </c>
      <c r="E16" s="142" t="s">
        <v>430</v>
      </c>
      <c r="F16" s="190">
        <v>8.2763062</v>
      </c>
      <c r="G16" s="147">
        <f t="shared" si="0"/>
        <v>0.030664904996411113</v>
      </c>
      <c r="H16" s="31"/>
      <c r="I16" s="31"/>
    </row>
    <row r="17" spans="2:9" ht="12.75">
      <c r="B17" s="65" t="s">
        <v>389</v>
      </c>
      <c r="C17" s="142" t="s">
        <v>373</v>
      </c>
      <c r="D17" s="273">
        <v>1500000</v>
      </c>
      <c r="E17" s="142" t="s">
        <v>396</v>
      </c>
      <c r="F17" s="190">
        <v>1506.165</v>
      </c>
      <c r="G17" s="147">
        <f t="shared" si="0"/>
        <v>5.580557982970656</v>
      </c>
      <c r="H17" s="31"/>
      <c r="I17" s="31"/>
    </row>
    <row r="18" spans="2:9" ht="12.75">
      <c r="B18" s="65" t="s">
        <v>416</v>
      </c>
      <c r="C18" s="142" t="s">
        <v>211</v>
      </c>
      <c r="D18" s="273">
        <v>2500000</v>
      </c>
      <c r="E18" s="142" t="s">
        <v>431</v>
      </c>
      <c r="F18" s="190">
        <v>2517.625</v>
      </c>
      <c r="G18" s="147">
        <f t="shared" si="0"/>
        <v>9.3281627788964</v>
      </c>
      <c r="H18" s="31"/>
      <c r="I18" s="31"/>
    </row>
    <row r="19" spans="2:9" ht="12.75">
      <c r="B19" s="65" t="s">
        <v>417</v>
      </c>
      <c r="C19" s="142" t="s">
        <v>422</v>
      </c>
      <c r="D19" s="273">
        <v>945880</v>
      </c>
      <c r="E19" s="142" t="s">
        <v>432</v>
      </c>
      <c r="F19" s="190">
        <v>947.0141101</v>
      </c>
      <c r="G19" s="147">
        <f t="shared" si="0"/>
        <v>3.5088235034703414</v>
      </c>
      <c r="H19" s="31"/>
      <c r="I19" s="31"/>
    </row>
    <row r="20" spans="2:9" ht="12.75">
      <c r="B20" s="65" t="s">
        <v>418</v>
      </c>
      <c r="C20" s="142" t="s">
        <v>424</v>
      </c>
      <c r="D20" s="273">
        <v>1000000</v>
      </c>
      <c r="E20" s="142" t="s">
        <v>433</v>
      </c>
      <c r="F20" s="190">
        <v>1005.427</v>
      </c>
      <c r="G20" s="147">
        <f t="shared" si="0"/>
        <v>3.7252516630941748</v>
      </c>
      <c r="H20" s="31"/>
      <c r="I20" s="31"/>
    </row>
    <row r="21" spans="2:9" ht="12.75">
      <c r="B21" s="65" t="s">
        <v>367</v>
      </c>
      <c r="C21" s="142" t="s">
        <v>372</v>
      </c>
      <c r="D21" s="273">
        <v>1700000</v>
      </c>
      <c r="E21" s="142" t="s">
        <v>377</v>
      </c>
      <c r="F21" s="190">
        <v>1679.1223</v>
      </c>
      <c r="G21" s="147">
        <f t="shared" si="0"/>
        <v>6.221389658934479</v>
      </c>
      <c r="H21" s="31"/>
      <c r="I21" s="31"/>
    </row>
    <row r="22" spans="2:9" ht="13.5" thickBot="1">
      <c r="B22" s="65" t="s">
        <v>406</v>
      </c>
      <c r="C22" s="142" t="s">
        <v>214</v>
      </c>
      <c r="D22" s="273">
        <v>500000</v>
      </c>
      <c r="E22" s="142" t="s">
        <v>408</v>
      </c>
      <c r="F22" s="190">
        <v>501.5365</v>
      </c>
      <c r="G22" s="147">
        <f t="shared" si="0"/>
        <v>1.8582648772386574</v>
      </c>
      <c r="H22" s="31"/>
      <c r="I22" s="31"/>
    </row>
    <row r="23" spans="2:9" ht="13.5" thickBot="1">
      <c r="B23" s="161" t="s">
        <v>3</v>
      </c>
      <c r="C23" s="143"/>
      <c r="D23" s="285"/>
      <c r="E23" s="286"/>
      <c r="F23" s="278">
        <f>SUM(F10:F22)</f>
        <v>11184.8297744</v>
      </c>
      <c r="G23" s="121">
        <f>SUM(G10:G22)</f>
        <v>41.44140322321645</v>
      </c>
      <c r="H23" s="31"/>
      <c r="I23" s="31"/>
    </row>
    <row r="24" spans="2:9" ht="12.75">
      <c r="B24" s="161" t="s">
        <v>420</v>
      </c>
      <c r="C24" s="143"/>
      <c r="D24" s="223"/>
      <c r="E24" s="286"/>
      <c r="F24" s="162"/>
      <c r="G24" s="284"/>
      <c r="H24" s="31"/>
      <c r="I24" s="31"/>
    </row>
    <row r="25" spans="2:9" ht="13.5" thickBot="1">
      <c r="B25" s="112" t="s">
        <v>419</v>
      </c>
      <c r="C25" s="142" t="s">
        <v>434</v>
      </c>
      <c r="D25" s="285">
        <v>2500000</v>
      </c>
      <c r="E25" s="287" t="s">
        <v>425</v>
      </c>
      <c r="F25" s="218">
        <v>2557.82</v>
      </c>
      <c r="G25" s="258">
        <f>+F25/$F$44*100</f>
        <v>9.477091035844017</v>
      </c>
      <c r="H25" s="31"/>
      <c r="I25" s="31"/>
    </row>
    <row r="26" spans="2:9" ht="13.5" thickBot="1">
      <c r="B26" s="161" t="s">
        <v>3</v>
      </c>
      <c r="C26" s="143"/>
      <c r="D26" s="223"/>
      <c r="E26" s="286"/>
      <c r="F26" s="278">
        <f>SUM(F25)</f>
        <v>2557.82</v>
      </c>
      <c r="G26" s="121">
        <f>SUM(G25)</f>
        <v>9.477091035844017</v>
      </c>
      <c r="H26" s="31"/>
      <c r="I26" s="31"/>
    </row>
    <row r="27" spans="2:7" ht="12.75">
      <c r="B27" s="161" t="s">
        <v>10</v>
      </c>
      <c r="C27" s="142"/>
      <c r="D27" s="273"/>
      <c r="E27" s="142"/>
      <c r="F27" s="67"/>
      <c r="G27" s="193"/>
    </row>
    <row r="28" spans="2:7" ht="12.75">
      <c r="B28" s="161" t="s">
        <v>17</v>
      </c>
      <c r="C28" s="142"/>
      <c r="D28" s="273"/>
      <c r="E28" s="142"/>
      <c r="F28" s="279"/>
      <c r="G28" s="193"/>
    </row>
    <row r="29" spans="2:9" ht="12.75">
      <c r="B29" s="112" t="s">
        <v>480</v>
      </c>
      <c r="C29" s="142" t="s">
        <v>211</v>
      </c>
      <c r="D29" s="273">
        <v>2000000</v>
      </c>
      <c r="E29" s="142" t="s">
        <v>409</v>
      </c>
      <c r="F29" s="280">
        <v>1910.26</v>
      </c>
      <c r="G29" s="193">
        <f aca="true" t="shared" si="1" ref="G29:G39">+F29/$F$44*100</f>
        <v>7.077788085999559</v>
      </c>
      <c r="H29" s="31"/>
      <c r="I29" s="31"/>
    </row>
    <row r="30" spans="2:9" ht="12.75">
      <c r="B30" s="112" t="s">
        <v>476</v>
      </c>
      <c r="C30" s="142" t="s">
        <v>212</v>
      </c>
      <c r="D30" s="273">
        <v>700000</v>
      </c>
      <c r="E30" s="142" t="s">
        <v>401</v>
      </c>
      <c r="F30" s="280">
        <v>684.4145</v>
      </c>
      <c r="G30" s="193">
        <f t="shared" si="1"/>
        <v>2.5358541737697196</v>
      </c>
      <c r="H30" s="31"/>
      <c r="I30" s="31"/>
    </row>
    <row r="31" spans="2:9" ht="12.75">
      <c r="B31" s="112" t="s">
        <v>485</v>
      </c>
      <c r="C31" s="142" t="s">
        <v>212</v>
      </c>
      <c r="D31" s="273">
        <v>1500000</v>
      </c>
      <c r="E31" s="142" t="s">
        <v>436</v>
      </c>
      <c r="F31" s="280">
        <v>1490.4825</v>
      </c>
      <c r="G31" s="193">
        <f t="shared" si="1"/>
        <v>5.522452064583271</v>
      </c>
      <c r="H31" s="31"/>
      <c r="I31" s="31"/>
    </row>
    <row r="32" spans="2:9" ht="12.75">
      <c r="B32" s="112" t="s">
        <v>481</v>
      </c>
      <c r="C32" s="142" t="s">
        <v>373</v>
      </c>
      <c r="D32" s="273">
        <v>600000</v>
      </c>
      <c r="E32" s="142" t="s">
        <v>296</v>
      </c>
      <c r="F32" s="280">
        <v>592.3974</v>
      </c>
      <c r="G32" s="193">
        <f t="shared" si="1"/>
        <v>2.1949175818459867</v>
      </c>
      <c r="H32" s="31"/>
      <c r="I32" s="31"/>
    </row>
    <row r="33" spans="2:9" ht="12.75">
      <c r="B33" s="112" t="s">
        <v>472</v>
      </c>
      <c r="C33" s="142" t="s">
        <v>373</v>
      </c>
      <c r="D33" s="273">
        <v>2000000</v>
      </c>
      <c r="E33" s="142" t="s">
        <v>374</v>
      </c>
      <c r="F33" s="280">
        <v>1988.114</v>
      </c>
      <c r="G33" s="193">
        <f t="shared" si="1"/>
        <v>7.366248355097698</v>
      </c>
      <c r="H33" s="31"/>
      <c r="I33" s="31"/>
    </row>
    <row r="34" spans="2:9" ht="12.75">
      <c r="B34" s="112" t="s">
        <v>486</v>
      </c>
      <c r="C34" s="142" t="s">
        <v>373</v>
      </c>
      <c r="D34" s="273">
        <v>2500000</v>
      </c>
      <c r="E34" s="142" t="s">
        <v>437</v>
      </c>
      <c r="F34" s="280">
        <v>2473.955</v>
      </c>
      <c r="G34" s="193">
        <f t="shared" si="1"/>
        <v>9.166359147078952</v>
      </c>
      <c r="H34" s="31"/>
      <c r="I34" s="31"/>
    </row>
    <row r="35" spans="2:9" ht="12.75">
      <c r="B35" s="112" t="s">
        <v>487</v>
      </c>
      <c r="C35" s="142" t="s">
        <v>180</v>
      </c>
      <c r="D35" s="273">
        <v>300000</v>
      </c>
      <c r="E35" s="142" t="s">
        <v>297</v>
      </c>
      <c r="F35" s="280">
        <v>284.0919</v>
      </c>
      <c r="G35" s="193">
        <f t="shared" si="1"/>
        <v>1.0526013553908777</v>
      </c>
      <c r="H35" s="31"/>
      <c r="I35" s="31"/>
    </row>
    <row r="36" spans="2:9" ht="12.75">
      <c r="B36" s="112" t="s">
        <v>488</v>
      </c>
      <c r="C36" s="142" t="s">
        <v>435</v>
      </c>
      <c r="D36" s="273">
        <v>500000</v>
      </c>
      <c r="E36" s="142" t="s">
        <v>438</v>
      </c>
      <c r="F36" s="280">
        <v>461.0655</v>
      </c>
      <c r="G36" s="193">
        <f t="shared" si="1"/>
        <v>1.70831400058915</v>
      </c>
      <c r="H36" s="31"/>
      <c r="I36" s="31"/>
    </row>
    <row r="37" spans="2:9" ht="12.75">
      <c r="B37" s="112" t="s">
        <v>489</v>
      </c>
      <c r="C37" s="142" t="s">
        <v>211</v>
      </c>
      <c r="D37" s="273">
        <v>1000000</v>
      </c>
      <c r="E37" s="142" t="s">
        <v>439</v>
      </c>
      <c r="F37" s="280">
        <v>975.713</v>
      </c>
      <c r="G37" s="193">
        <f t="shared" si="1"/>
        <v>3.6151570188115163</v>
      </c>
      <c r="H37" s="31"/>
      <c r="I37" s="31"/>
    </row>
    <row r="38" spans="2:9" ht="12.75">
      <c r="B38" s="112" t="s">
        <v>490</v>
      </c>
      <c r="C38" s="142" t="s">
        <v>180</v>
      </c>
      <c r="D38" s="273">
        <v>1000000</v>
      </c>
      <c r="E38" s="142" t="s">
        <v>440</v>
      </c>
      <c r="F38" s="280">
        <v>991.026</v>
      </c>
      <c r="G38" s="193">
        <f t="shared" si="1"/>
        <v>3.6718938865472754</v>
      </c>
      <c r="H38" s="31"/>
      <c r="I38" s="31"/>
    </row>
    <row r="39" spans="2:9" ht="13.5" thickBot="1">
      <c r="B39" s="112" t="s">
        <v>478</v>
      </c>
      <c r="C39" s="142" t="s">
        <v>180</v>
      </c>
      <c r="D39" s="273">
        <v>500000</v>
      </c>
      <c r="E39" s="142" t="s">
        <v>298</v>
      </c>
      <c r="F39" s="280">
        <v>491.077</v>
      </c>
      <c r="G39" s="193">
        <f t="shared" si="1"/>
        <v>1.81951092516642</v>
      </c>
      <c r="H39" s="31"/>
      <c r="I39" s="31"/>
    </row>
    <row r="40" spans="2:9" ht="13.5" thickBot="1">
      <c r="B40" s="161" t="s">
        <v>3</v>
      </c>
      <c r="C40" s="143"/>
      <c r="D40" s="223"/>
      <c r="E40" s="286"/>
      <c r="F40" s="278">
        <f>SUM(F29:F39)-0.005</f>
        <v>12342.5918</v>
      </c>
      <c r="G40" s="121">
        <f>SUM(G29:G39)</f>
        <v>45.73109659488041</v>
      </c>
      <c r="H40" s="31"/>
      <c r="I40" s="31"/>
    </row>
    <row r="41" spans="2:7" ht="12.75">
      <c r="B41" s="161" t="s">
        <v>4</v>
      </c>
      <c r="C41" s="142"/>
      <c r="D41" s="273"/>
      <c r="E41" s="142"/>
      <c r="F41" s="279"/>
      <c r="G41" s="193"/>
    </row>
    <row r="42" spans="2:9" ht="13.5" thickBot="1">
      <c r="B42" s="112" t="s">
        <v>16</v>
      </c>
      <c r="C42" s="142"/>
      <c r="D42" s="273"/>
      <c r="E42" s="142"/>
      <c r="F42" s="279">
        <f>F44-F23-F26-F40</f>
        <v>904.2638585000022</v>
      </c>
      <c r="G42" s="147">
        <f>+F42/$F$44*100</f>
        <v>3.350427671778348</v>
      </c>
      <c r="H42" s="31"/>
      <c r="I42" s="31"/>
    </row>
    <row r="43" spans="2:9" ht="13.5" thickBot="1">
      <c r="B43" s="161" t="s">
        <v>3</v>
      </c>
      <c r="C43" s="143"/>
      <c r="D43" s="223"/>
      <c r="E43" s="286"/>
      <c r="F43" s="281">
        <f>SUM(F42:F42)</f>
        <v>904.2638585000022</v>
      </c>
      <c r="G43" s="225">
        <f>SUM(G42:G42)</f>
        <v>3.350427671778348</v>
      </c>
      <c r="H43" s="66"/>
      <c r="I43" s="66"/>
    </row>
    <row r="44" spans="2:9" ht="13.5" thickBot="1">
      <c r="B44" s="11" t="s">
        <v>191</v>
      </c>
      <c r="C44" s="195"/>
      <c r="D44" s="226"/>
      <c r="E44" s="288"/>
      <c r="F44" s="282">
        <v>26989.5054329</v>
      </c>
      <c r="G44" s="114">
        <f>G23+G26+G40+G43</f>
        <v>100.00001852571923</v>
      </c>
      <c r="H44" s="66"/>
      <c r="I44" s="66"/>
    </row>
    <row r="45" spans="2:7" ht="12.75">
      <c r="B45" s="197" t="s">
        <v>15</v>
      </c>
      <c r="C45" s="198"/>
      <c r="D45" s="198"/>
      <c r="E45" s="289"/>
      <c r="F45" s="199"/>
      <c r="G45" s="200"/>
    </row>
    <row r="46" spans="2:7" ht="12.75">
      <c r="B46" s="65"/>
      <c r="C46" s="40"/>
      <c r="D46" s="40"/>
      <c r="E46" s="270"/>
      <c r="F46" s="67"/>
      <c r="G46" s="157"/>
    </row>
    <row r="47" spans="2:7" ht="12.75">
      <c r="B47" s="65" t="s">
        <v>6</v>
      </c>
      <c r="C47" s="40"/>
      <c r="D47" s="40"/>
      <c r="E47" s="270"/>
      <c r="F47" s="67"/>
      <c r="G47" s="157"/>
    </row>
    <row r="48" spans="2:7" ht="12.75">
      <c r="B48" s="65" t="s">
        <v>19</v>
      </c>
      <c r="C48" s="72" t="s">
        <v>9</v>
      </c>
      <c r="D48" s="40"/>
      <c r="E48" s="270"/>
      <c r="F48" s="67"/>
      <c r="G48" s="157"/>
    </row>
    <row r="49" spans="2:7" ht="12.75">
      <c r="B49" s="65" t="s">
        <v>103</v>
      </c>
      <c r="C49" s="40"/>
      <c r="D49" s="40"/>
      <c r="E49" s="270"/>
      <c r="F49" s="67"/>
      <c r="G49" s="157"/>
    </row>
    <row r="50" spans="1:7" ht="12.75">
      <c r="A50" s="2" t="s">
        <v>82</v>
      </c>
      <c r="B50" s="167" t="s">
        <v>46</v>
      </c>
      <c r="C50" s="71">
        <v>1045.7838</v>
      </c>
      <c r="D50" s="40"/>
      <c r="E50" s="270"/>
      <c r="F50" s="67"/>
      <c r="G50" s="157"/>
    </row>
    <row r="51" spans="1:7" ht="12.75">
      <c r="A51" s="2" t="s">
        <v>80</v>
      </c>
      <c r="B51" s="167" t="s">
        <v>72</v>
      </c>
      <c r="C51" s="71">
        <v>1003.6321</v>
      </c>
      <c r="D51" s="40"/>
      <c r="E51" s="270"/>
      <c r="F51" s="67"/>
      <c r="G51" s="157"/>
    </row>
    <row r="52" spans="2:7" ht="12.75">
      <c r="B52" s="167" t="s">
        <v>102</v>
      </c>
      <c r="C52" s="71"/>
      <c r="D52" s="40"/>
      <c r="E52" s="270"/>
      <c r="F52" s="67"/>
      <c r="G52" s="157"/>
    </row>
    <row r="53" spans="1:7" ht="12.75">
      <c r="A53" s="2" t="s">
        <v>82</v>
      </c>
      <c r="B53" s="167" t="s">
        <v>46</v>
      </c>
      <c r="C53" s="70">
        <v>1100.995759</v>
      </c>
      <c r="D53" s="40"/>
      <c r="E53" s="270"/>
      <c r="F53" s="67"/>
      <c r="G53" s="157"/>
    </row>
    <row r="54" spans="1:7" ht="12.75">
      <c r="A54" s="2" t="s">
        <v>80</v>
      </c>
      <c r="B54" s="167" t="s">
        <v>72</v>
      </c>
      <c r="C54" s="70">
        <v>1009.835337</v>
      </c>
      <c r="D54" s="40"/>
      <c r="E54" s="270"/>
      <c r="F54" s="67"/>
      <c r="G54" s="157"/>
    </row>
    <row r="55" spans="2:7" ht="12.75">
      <c r="B55" s="65" t="s">
        <v>7</v>
      </c>
      <c r="C55" s="72" t="s">
        <v>9</v>
      </c>
      <c r="D55" s="40"/>
      <c r="E55" s="270"/>
      <c r="F55" s="67"/>
      <c r="G55" s="157"/>
    </row>
    <row r="56" spans="2:7" ht="12.75">
      <c r="B56" s="65" t="s">
        <v>8</v>
      </c>
      <c r="C56" s="72" t="s">
        <v>9</v>
      </c>
      <c r="D56" s="40"/>
      <c r="E56" s="270"/>
      <c r="F56" s="67"/>
      <c r="G56" s="157"/>
    </row>
    <row r="57" spans="2:9" ht="12.75">
      <c r="B57" s="65" t="s">
        <v>34</v>
      </c>
      <c r="C57" s="72" t="s">
        <v>9</v>
      </c>
      <c r="D57" s="40"/>
      <c r="E57" s="270"/>
      <c r="F57" s="67"/>
      <c r="G57" s="157"/>
      <c r="H57" s="2"/>
      <c r="I57" s="2"/>
    </row>
    <row r="58" spans="2:7" ht="12.75">
      <c r="B58" s="65" t="s">
        <v>35</v>
      </c>
      <c r="C58" s="72" t="s">
        <v>468</v>
      </c>
      <c r="D58" s="40"/>
      <c r="E58" s="270"/>
      <c r="F58" s="67"/>
      <c r="G58" s="157"/>
    </row>
    <row r="59" spans="2:7" ht="13.5" thickBot="1">
      <c r="B59" s="65" t="s">
        <v>65</v>
      </c>
      <c r="C59" s="40"/>
      <c r="D59" s="40"/>
      <c r="E59" s="270"/>
      <c r="F59" s="67"/>
      <c r="G59" s="157"/>
    </row>
    <row r="60" spans="2:7" ht="13.5" thickBot="1">
      <c r="B60" s="168" t="s">
        <v>21</v>
      </c>
      <c r="C60" s="227" t="s">
        <v>11</v>
      </c>
      <c r="D60" s="228" t="s">
        <v>12</v>
      </c>
      <c r="E60" s="254"/>
      <c r="F60" s="203"/>
      <c r="G60" s="204"/>
    </row>
    <row r="61" spans="1:7" ht="13.5" thickBot="1">
      <c r="A61" s="2" t="s">
        <v>83</v>
      </c>
      <c r="B61" s="207" t="s">
        <v>45</v>
      </c>
      <c r="C61" s="52">
        <v>40.191598</v>
      </c>
      <c r="D61" s="52">
        <v>34.448262</v>
      </c>
      <c r="E61" s="242"/>
      <c r="F61" s="203"/>
      <c r="G61" s="204"/>
    </row>
    <row r="62" spans="2:7" ht="12.75">
      <c r="B62" s="65" t="s">
        <v>64</v>
      </c>
      <c r="C62" s="85"/>
      <c r="D62" s="85"/>
      <c r="E62" s="242"/>
      <c r="F62" s="203"/>
      <c r="G62" s="204"/>
    </row>
    <row r="63" spans="2:7" ht="12.75">
      <c r="B63" s="44" t="s">
        <v>461</v>
      </c>
      <c r="C63" s="85"/>
      <c r="D63" s="85"/>
      <c r="E63" s="242"/>
      <c r="F63" s="203"/>
      <c r="G63" s="204"/>
    </row>
    <row r="64" spans="2:7" ht="12.75">
      <c r="B64" s="44" t="s">
        <v>462</v>
      </c>
      <c r="C64" s="85"/>
      <c r="D64" s="85"/>
      <c r="E64" s="242"/>
      <c r="F64" s="203"/>
      <c r="G64" s="204"/>
    </row>
    <row r="65" spans="2:7" ht="12.75">
      <c r="B65" s="65" t="s">
        <v>32</v>
      </c>
      <c r="C65" s="85"/>
      <c r="D65" s="85"/>
      <c r="E65" s="242"/>
      <c r="F65" s="203"/>
      <c r="G65" s="204"/>
    </row>
    <row r="66" spans="2:7" ht="13.5" thickBot="1">
      <c r="B66" s="209" t="s">
        <v>69</v>
      </c>
      <c r="C66" s="210"/>
      <c r="D66" s="210"/>
      <c r="E66" s="290"/>
      <c r="F66" s="211"/>
      <c r="G66" s="212"/>
    </row>
    <row r="67" ht="12.75">
      <c r="F67" s="172"/>
    </row>
    <row r="68" ht="12.75">
      <c r="B68" s="65"/>
    </row>
  </sheetData>
  <sheetProtection/>
  <mergeCells count="2">
    <mergeCell ref="B3:G3"/>
    <mergeCell ref="B4:G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zoomScalePageLayoutView="0" workbookViewId="0" topLeftCell="B1">
      <selection activeCell="B21" sqref="B21"/>
    </sheetView>
  </sheetViews>
  <sheetFormatPr defaultColWidth="9.140625" defaultRowHeight="12.75"/>
  <cols>
    <col min="1" max="1" width="0" style="2" hidden="1" customWidth="1"/>
    <col min="2" max="2" width="77.8515625" style="2" customWidth="1"/>
    <col min="3" max="3" width="16.00390625" style="2" bestFit="1" customWidth="1"/>
    <col min="4" max="4" width="11.28125" style="2" bestFit="1" customWidth="1"/>
    <col min="5" max="5" width="17.140625" style="2" customWidth="1"/>
    <col min="6" max="6" width="11.28125" style="2" bestFit="1" customWidth="1"/>
    <col min="7" max="7" width="14.57421875" style="2" customWidth="1"/>
    <col min="8" max="8" width="11.421875" style="10" customWidth="1"/>
    <col min="9" max="9" width="12.00390625" style="3" bestFit="1" customWidth="1"/>
    <col min="10" max="10" width="10.7109375" style="2" bestFit="1" customWidth="1"/>
    <col min="11" max="16384" width="9.140625" style="2" customWidth="1"/>
  </cols>
  <sheetData>
    <row r="1" spans="1:7" ht="18.75" customHeight="1">
      <c r="A1" s="2" t="s">
        <v>88</v>
      </c>
      <c r="B1" s="135" t="s">
        <v>22</v>
      </c>
      <c r="C1" s="135"/>
      <c r="D1" s="135"/>
      <c r="E1" s="135"/>
      <c r="F1" s="135"/>
      <c r="G1" s="135"/>
    </row>
    <row r="2" spans="2:7" ht="13.5" thickBot="1">
      <c r="B2" s="5"/>
      <c r="C2" s="6"/>
      <c r="D2" s="6"/>
      <c r="E2" s="6"/>
      <c r="F2" s="7"/>
      <c r="G2" s="8"/>
    </row>
    <row r="3" spans="2:7" ht="13.5" thickBot="1">
      <c r="B3" s="301" t="s">
        <v>201</v>
      </c>
      <c r="C3" s="302"/>
      <c r="D3" s="302"/>
      <c r="E3" s="302"/>
      <c r="F3" s="302"/>
      <c r="G3" s="303"/>
    </row>
    <row r="4" spans="2:7" ht="13.5" thickBot="1">
      <c r="B4" s="304" t="s">
        <v>66</v>
      </c>
      <c r="C4" s="305"/>
      <c r="D4" s="305"/>
      <c r="E4" s="305"/>
      <c r="F4" s="305"/>
      <c r="G4" s="306"/>
    </row>
    <row r="5" spans="2:7" ht="39" thickBot="1">
      <c r="B5" s="178" t="s">
        <v>14</v>
      </c>
      <c r="C5" s="179" t="s">
        <v>0</v>
      </c>
      <c r="D5" s="220" t="s">
        <v>5</v>
      </c>
      <c r="E5" s="220" t="s">
        <v>216</v>
      </c>
      <c r="F5" s="29" t="s">
        <v>190</v>
      </c>
      <c r="G5" s="180" t="s">
        <v>1</v>
      </c>
    </row>
    <row r="6" spans="2:7" ht="12.75">
      <c r="B6" s="112"/>
      <c r="C6" s="181"/>
      <c r="D6" s="274"/>
      <c r="E6" s="181"/>
      <c r="F6" s="275"/>
      <c r="G6" s="183"/>
    </row>
    <row r="7" spans="2:7" ht="12.75">
      <c r="B7" s="161" t="s">
        <v>2</v>
      </c>
      <c r="C7" s="142"/>
      <c r="D7" s="273"/>
      <c r="E7" s="142"/>
      <c r="F7" s="276"/>
      <c r="G7" s="185"/>
    </row>
    <row r="8" spans="2:7" ht="12.75">
      <c r="B8" s="161" t="s">
        <v>20</v>
      </c>
      <c r="C8" s="142"/>
      <c r="D8" s="273"/>
      <c r="E8" s="142"/>
      <c r="F8" s="276"/>
      <c r="G8" s="185"/>
    </row>
    <row r="9" spans="2:7" ht="12.75">
      <c r="B9" s="161" t="s">
        <v>61</v>
      </c>
      <c r="C9" s="142"/>
      <c r="D9" s="273"/>
      <c r="E9" s="142"/>
      <c r="F9" s="291"/>
      <c r="G9" s="185"/>
    </row>
    <row r="10" spans="2:7" ht="12.75">
      <c r="B10" s="112" t="s">
        <v>442</v>
      </c>
      <c r="C10" s="142" t="s">
        <v>214</v>
      </c>
      <c r="D10" s="273">
        <v>500000</v>
      </c>
      <c r="E10" s="142" t="s">
        <v>443</v>
      </c>
      <c r="F10" s="291">
        <v>526.7145</v>
      </c>
      <c r="G10" s="292">
        <f>+F10/$F$28*100</f>
        <v>8.732132256059739</v>
      </c>
    </row>
    <row r="11" spans="2:7" ht="13.5" thickBot="1">
      <c r="B11" s="112" t="s">
        <v>441</v>
      </c>
      <c r="C11" s="142" t="s">
        <v>214</v>
      </c>
      <c r="D11" s="273">
        <v>500000</v>
      </c>
      <c r="E11" s="142" t="s">
        <v>444</v>
      </c>
      <c r="F11" s="291">
        <v>512.205</v>
      </c>
      <c r="G11" s="292">
        <f>+F11/$F$28*100</f>
        <v>8.491586622762574</v>
      </c>
    </row>
    <row r="12" spans="2:7" ht="13.5" thickBot="1">
      <c r="B12" s="161" t="s">
        <v>3</v>
      </c>
      <c r="C12" s="142"/>
      <c r="D12" s="273"/>
      <c r="E12" s="142"/>
      <c r="F12" s="278">
        <f>SUM(F10:F11)</f>
        <v>1038.9195</v>
      </c>
      <c r="G12" s="121">
        <f>SUM(G10:G11)</f>
        <v>17.22371887882231</v>
      </c>
    </row>
    <row r="13" spans="2:7" ht="12.75">
      <c r="B13" s="161" t="s">
        <v>10</v>
      </c>
      <c r="C13" s="142"/>
      <c r="D13" s="273"/>
      <c r="E13" s="142"/>
      <c r="F13" s="67"/>
      <c r="G13" s="193"/>
    </row>
    <row r="14" spans="2:7" ht="12.75">
      <c r="B14" s="161" t="s">
        <v>18</v>
      </c>
      <c r="C14" s="142"/>
      <c r="D14" s="273"/>
      <c r="E14" s="142"/>
      <c r="F14" s="279"/>
      <c r="G14" s="193"/>
    </row>
    <row r="15" spans="2:11" ht="12.75">
      <c r="B15" s="112" t="s">
        <v>491</v>
      </c>
      <c r="C15" s="142" t="s">
        <v>180</v>
      </c>
      <c r="D15" s="273">
        <v>1000000</v>
      </c>
      <c r="E15" s="142" t="s">
        <v>449</v>
      </c>
      <c r="F15" s="280">
        <v>939.492</v>
      </c>
      <c r="G15" s="147">
        <f>+F15/$F$28*100</f>
        <v>15.575360840664295</v>
      </c>
      <c r="H15" s="134"/>
      <c r="I15" s="134"/>
      <c r="J15" s="32"/>
      <c r="K15" s="32"/>
    </row>
    <row r="16" spans="2:11" ht="12.75">
      <c r="B16" s="112" t="s">
        <v>492</v>
      </c>
      <c r="C16" s="142" t="s">
        <v>212</v>
      </c>
      <c r="D16" s="273">
        <v>500000</v>
      </c>
      <c r="E16" s="142" t="s">
        <v>450</v>
      </c>
      <c r="F16" s="280">
        <v>481.9105</v>
      </c>
      <c r="G16" s="147">
        <f>+F16/$F$28*100</f>
        <v>7.989349489303741</v>
      </c>
      <c r="H16" s="134"/>
      <c r="I16" s="134"/>
      <c r="J16" s="32"/>
      <c r="K16" s="32"/>
    </row>
    <row r="17" spans="2:11" ht="13.5" thickBot="1">
      <c r="B17" s="112" t="s">
        <v>493</v>
      </c>
      <c r="C17" s="142" t="s">
        <v>180</v>
      </c>
      <c r="D17" s="273">
        <v>400000</v>
      </c>
      <c r="E17" s="142" t="s">
        <v>451</v>
      </c>
      <c r="F17" s="280">
        <v>393.2092</v>
      </c>
      <c r="G17" s="147">
        <f>+F17/$F$28*100</f>
        <v>6.518815674714565</v>
      </c>
      <c r="H17" s="134"/>
      <c r="I17" s="134"/>
      <c r="J17" s="32"/>
      <c r="K17" s="32"/>
    </row>
    <row r="18" spans="2:11" ht="13.5" thickBot="1">
      <c r="B18" s="161" t="s">
        <v>3</v>
      </c>
      <c r="C18" s="142"/>
      <c r="D18" s="273"/>
      <c r="E18" s="142"/>
      <c r="F18" s="278">
        <f>SUM(F15:F17)</f>
        <v>1814.6117</v>
      </c>
      <c r="G18" s="121">
        <f>SUM(G15:G17)</f>
        <v>30.083526004682604</v>
      </c>
      <c r="H18" s="134"/>
      <c r="I18" s="134"/>
      <c r="J18" s="32"/>
      <c r="K18" s="32"/>
    </row>
    <row r="19" spans="2:11" ht="12.75">
      <c r="B19" s="161" t="s">
        <v>17</v>
      </c>
      <c r="C19" s="142"/>
      <c r="D19" s="273"/>
      <c r="E19" s="142"/>
      <c r="F19" s="280"/>
      <c r="G19" s="147"/>
      <c r="H19" s="134"/>
      <c r="I19" s="134"/>
      <c r="J19" s="32"/>
      <c r="K19" s="32"/>
    </row>
    <row r="20" spans="2:11" ht="13.5" thickBot="1">
      <c r="B20" s="112" t="s">
        <v>264</v>
      </c>
      <c r="C20" s="142" t="s">
        <v>211</v>
      </c>
      <c r="D20" s="273">
        <v>500000</v>
      </c>
      <c r="E20" s="142" t="s">
        <v>236</v>
      </c>
      <c r="F20" s="280">
        <v>499.1935</v>
      </c>
      <c r="G20" s="147">
        <f>+F20/$F$28*100</f>
        <v>8.275875570855474</v>
      </c>
      <c r="H20" s="134"/>
      <c r="I20" s="134"/>
      <c r="J20" s="32"/>
      <c r="K20" s="32"/>
    </row>
    <row r="21" spans="2:11" ht="13.5" thickBot="1">
      <c r="B21" s="161" t="s">
        <v>3</v>
      </c>
      <c r="C21" s="142"/>
      <c r="D21" s="273"/>
      <c r="E21" s="142"/>
      <c r="F21" s="278">
        <f>SUM(F20)</f>
        <v>499.1935</v>
      </c>
      <c r="G21" s="121">
        <f>SUM(G20)</f>
        <v>8.275875570855474</v>
      </c>
      <c r="H21" s="134"/>
      <c r="I21" s="134"/>
      <c r="J21" s="32"/>
      <c r="K21" s="32"/>
    </row>
    <row r="22" spans="2:11" ht="12.75">
      <c r="B22" s="161" t="s">
        <v>445</v>
      </c>
      <c r="C22" s="142"/>
      <c r="D22" s="273"/>
      <c r="E22" s="142"/>
      <c r="F22" s="280"/>
      <c r="G22" s="147"/>
      <c r="H22" s="134"/>
      <c r="I22" s="134"/>
      <c r="J22" s="32"/>
      <c r="K22" s="32"/>
    </row>
    <row r="23" spans="2:11" ht="13.5" thickBot="1">
      <c r="B23" s="112" t="s">
        <v>447</v>
      </c>
      <c r="C23" s="142" t="s">
        <v>446</v>
      </c>
      <c r="D23" s="273">
        <v>2000000</v>
      </c>
      <c r="E23" s="142" t="s">
        <v>448</v>
      </c>
      <c r="F23" s="280">
        <v>2003</v>
      </c>
      <c r="G23" s="147">
        <f>+F23/$F$28*100</f>
        <v>33.2067199761686</v>
      </c>
      <c r="H23" s="134"/>
      <c r="I23" s="134"/>
      <c r="J23" s="32"/>
      <c r="K23" s="32"/>
    </row>
    <row r="24" spans="2:9" ht="13.5" thickBot="1">
      <c r="B24" s="161" t="s">
        <v>3</v>
      </c>
      <c r="C24" s="143"/>
      <c r="D24" s="223"/>
      <c r="E24" s="286"/>
      <c r="F24" s="278">
        <f>SUM(F23)</f>
        <v>2003</v>
      </c>
      <c r="G24" s="121">
        <f>SUM(G23)</f>
        <v>33.2067199761686</v>
      </c>
      <c r="H24" s="134"/>
      <c r="I24" s="134"/>
    </row>
    <row r="25" spans="2:7" ht="12.75">
      <c r="B25" s="161" t="s">
        <v>4</v>
      </c>
      <c r="C25" s="142"/>
      <c r="D25" s="273"/>
      <c r="E25" s="142"/>
      <c r="F25" s="279"/>
      <c r="G25" s="193"/>
    </row>
    <row r="26" spans="2:9" ht="13.5" thickBot="1">
      <c r="B26" s="112" t="s">
        <v>16</v>
      </c>
      <c r="C26" s="142"/>
      <c r="D26" s="273"/>
      <c r="E26" s="142"/>
      <c r="F26" s="279">
        <f>F28-F12-F18-F21-F24</f>
        <v>676.1869174000003</v>
      </c>
      <c r="G26" s="147">
        <f>+F26/$F$28*100</f>
        <v>11.21015956947102</v>
      </c>
      <c r="H26" s="134"/>
      <c r="I26" s="134"/>
    </row>
    <row r="27" spans="2:9" ht="13.5" thickBot="1">
      <c r="B27" s="161" t="s">
        <v>3</v>
      </c>
      <c r="C27" s="143"/>
      <c r="D27" s="223"/>
      <c r="E27" s="286"/>
      <c r="F27" s="281">
        <f>SUM(F26)</f>
        <v>676.1869174000003</v>
      </c>
      <c r="G27" s="225">
        <f>SUM(G26)</f>
        <v>11.21015956947102</v>
      </c>
      <c r="H27" s="134"/>
      <c r="I27" s="134"/>
    </row>
    <row r="28" spans="2:9" ht="13.5" thickBot="1">
      <c r="B28" s="11" t="s">
        <v>191</v>
      </c>
      <c r="C28" s="195"/>
      <c r="D28" s="226"/>
      <c r="E28" s="288"/>
      <c r="F28" s="282">
        <v>6031.9116174</v>
      </c>
      <c r="G28" s="114">
        <f>G12+G18+G21+G24+G27</f>
        <v>100</v>
      </c>
      <c r="H28" s="66"/>
      <c r="I28" s="66"/>
    </row>
    <row r="29" spans="2:7" ht="12.75">
      <c r="B29" s="197" t="s">
        <v>15</v>
      </c>
      <c r="C29" s="198"/>
      <c r="D29" s="198"/>
      <c r="E29" s="198"/>
      <c r="F29" s="199"/>
      <c r="G29" s="200"/>
    </row>
    <row r="30" spans="2:7" ht="12.75">
      <c r="B30" s="65"/>
      <c r="C30" s="40"/>
      <c r="D30" s="40"/>
      <c r="E30" s="40"/>
      <c r="F30" s="67"/>
      <c r="G30" s="157"/>
    </row>
    <row r="31" spans="2:7" ht="12.75">
      <c r="B31" s="65" t="s">
        <v>6</v>
      </c>
      <c r="C31" s="40"/>
      <c r="D31" s="40"/>
      <c r="E31" s="40"/>
      <c r="F31" s="67"/>
      <c r="G31" s="157"/>
    </row>
    <row r="32" spans="2:7" ht="12.75">
      <c r="B32" s="65" t="s">
        <v>19</v>
      </c>
      <c r="C32" s="72" t="s">
        <v>9</v>
      </c>
      <c r="D32" s="40"/>
      <c r="E32" s="40"/>
      <c r="F32" s="67"/>
      <c r="G32" s="157"/>
    </row>
    <row r="33" spans="2:7" ht="12.75">
      <c r="B33" s="65" t="s">
        <v>103</v>
      </c>
      <c r="C33" s="40"/>
      <c r="D33" s="40"/>
      <c r="E33" s="40"/>
      <c r="F33" s="67"/>
      <c r="G33" s="157"/>
    </row>
    <row r="34" spans="1:7" ht="12.75">
      <c r="A34" s="2" t="s">
        <v>82</v>
      </c>
      <c r="B34" s="167" t="s">
        <v>23</v>
      </c>
      <c r="C34" s="71">
        <v>1017.863</v>
      </c>
      <c r="D34" s="40"/>
      <c r="E34" s="40"/>
      <c r="F34" s="67"/>
      <c r="G34" s="157"/>
    </row>
    <row r="35" spans="1:7" ht="12.75">
      <c r="A35" s="2" t="s">
        <v>84</v>
      </c>
      <c r="B35" s="167" t="s">
        <v>29</v>
      </c>
      <c r="C35" s="71">
        <v>1004.0126</v>
      </c>
      <c r="D35" s="40"/>
      <c r="E35" s="40"/>
      <c r="F35" s="67"/>
      <c r="G35" s="157"/>
    </row>
    <row r="36" spans="1:7" ht="12.75">
      <c r="A36" s="2" t="s">
        <v>83</v>
      </c>
      <c r="B36" s="167" t="s">
        <v>67</v>
      </c>
      <c r="C36" s="71">
        <v>1003.0096</v>
      </c>
      <c r="D36" s="40"/>
      <c r="E36" s="40"/>
      <c r="F36" s="67"/>
      <c r="G36" s="157"/>
    </row>
    <row r="37" spans="2:7" ht="12.75">
      <c r="B37" s="167" t="s">
        <v>102</v>
      </c>
      <c r="C37" s="71"/>
      <c r="D37" s="40"/>
      <c r="E37" s="40"/>
      <c r="F37" s="67"/>
      <c r="G37" s="157"/>
    </row>
    <row r="38" spans="1:7" ht="12.75">
      <c r="A38" s="2" t="s">
        <v>82</v>
      </c>
      <c r="B38" s="167" t="s">
        <v>23</v>
      </c>
      <c r="C38" s="70">
        <v>1065.487817</v>
      </c>
      <c r="D38" s="40"/>
      <c r="E38" s="40"/>
      <c r="F38" s="67"/>
      <c r="G38" s="157"/>
    </row>
    <row r="39" spans="1:7" ht="12.75">
      <c r="A39" s="2" t="s">
        <v>84</v>
      </c>
      <c r="B39" s="167" t="s">
        <v>29</v>
      </c>
      <c r="C39" s="70">
        <v>1003.104182</v>
      </c>
      <c r="D39" s="40"/>
      <c r="E39" s="40"/>
      <c r="F39" s="67"/>
      <c r="G39" s="157"/>
    </row>
    <row r="40" spans="1:7" ht="12.75">
      <c r="A40" s="2" t="s">
        <v>83</v>
      </c>
      <c r="B40" s="167" t="s">
        <v>67</v>
      </c>
      <c r="C40" s="70">
        <v>1006.93722</v>
      </c>
      <c r="D40" s="40"/>
      <c r="E40" s="40"/>
      <c r="F40" s="67"/>
      <c r="G40" s="157"/>
    </row>
    <row r="41" spans="2:7" ht="12.75">
      <c r="B41" s="65" t="s">
        <v>7</v>
      </c>
      <c r="C41" s="72" t="s">
        <v>9</v>
      </c>
      <c r="D41" s="40"/>
      <c r="E41" s="40"/>
      <c r="F41" s="67"/>
      <c r="G41" s="157"/>
    </row>
    <row r="42" spans="2:7" ht="12.75">
      <c r="B42" s="65" t="s">
        <v>8</v>
      </c>
      <c r="C42" s="72" t="s">
        <v>9</v>
      </c>
      <c r="D42" s="40"/>
      <c r="E42" s="40"/>
      <c r="F42" s="67"/>
      <c r="G42" s="157"/>
    </row>
    <row r="43" spans="2:9" ht="12.75">
      <c r="B43" s="65" t="s">
        <v>34</v>
      </c>
      <c r="C43" s="72" t="s">
        <v>9</v>
      </c>
      <c r="D43" s="40"/>
      <c r="E43" s="40"/>
      <c r="F43" s="67"/>
      <c r="G43" s="157"/>
      <c r="H43" s="2"/>
      <c r="I43" s="2"/>
    </row>
    <row r="44" spans="2:7" ht="12.75">
      <c r="B44" s="65" t="s">
        <v>35</v>
      </c>
      <c r="C44" s="72" t="s">
        <v>469</v>
      </c>
      <c r="D44" s="40"/>
      <c r="E44" s="40"/>
      <c r="F44" s="67"/>
      <c r="G44" s="157"/>
    </row>
    <row r="45" spans="2:7" ht="13.5" thickBot="1">
      <c r="B45" s="65" t="s">
        <v>129</v>
      </c>
      <c r="C45" s="40"/>
      <c r="D45" s="40"/>
      <c r="E45" s="40"/>
      <c r="F45" s="67"/>
      <c r="G45" s="157"/>
    </row>
    <row r="46" spans="2:7" ht="13.5" thickBot="1">
      <c r="B46" s="168" t="s">
        <v>21</v>
      </c>
      <c r="C46" s="227" t="s">
        <v>11</v>
      </c>
      <c r="D46" s="228" t="s">
        <v>12</v>
      </c>
      <c r="E46" s="254"/>
      <c r="F46" s="203"/>
      <c r="G46" s="204"/>
    </row>
    <row r="47" spans="1:7" ht="12.75">
      <c r="A47" s="2" t="s">
        <v>80</v>
      </c>
      <c r="B47" s="229" t="s">
        <v>28</v>
      </c>
      <c r="C47" s="73">
        <v>41.302155</v>
      </c>
      <c r="D47" s="73">
        <v>35.400121</v>
      </c>
      <c r="E47" s="86"/>
      <c r="F47" s="206" t="s">
        <v>149</v>
      </c>
      <c r="G47" s="204"/>
    </row>
    <row r="48" spans="1:7" ht="13.5" thickBot="1">
      <c r="A48" s="2" t="s">
        <v>84</v>
      </c>
      <c r="B48" s="230" t="s">
        <v>43</v>
      </c>
      <c r="C48" s="52">
        <v>37.438749</v>
      </c>
      <c r="D48" s="52">
        <v>32.088792</v>
      </c>
      <c r="E48" s="85"/>
      <c r="F48" s="206" t="s">
        <v>150</v>
      </c>
      <c r="G48" s="204"/>
    </row>
    <row r="49" spans="2:7" ht="12.75">
      <c r="B49" s="65" t="s">
        <v>64</v>
      </c>
      <c r="C49" s="85"/>
      <c r="D49" s="85"/>
      <c r="E49" s="85"/>
      <c r="F49" s="203"/>
      <c r="G49" s="204"/>
    </row>
    <row r="50" spans="2:7" ht="12.75">
      <c r="B50" s="44" t="s">
        <v>461</v>
      </c>
      <c r="C50" s="85"/>
      <c r="D50" s="85"/>
      <c r="E50" s="85"/>
      <c r="F50" s="203"/>
      <c r="G50" s="204"/>
    </row>
    <row r="51" spans="2:7" ht="12.75">
      <c r="B51" s="44" t="s">
        <v>462</v>
      </c>
      <c r="C51" s="85"/>
      <c r="D51" s="85"/>
      <c r="E51" s="85"/>
      <c r="F51" s="203"/>
      <c r="G51" s="204"/>
    </row>
    <row r="52" spans="2:7" ht="12.75">
      <c r="B52" s="65" t="s">
        <v>32</v>
      </c>
      <c r="C52" s="85"/>
      <c r="D52" s="85"/>
      <c r="E52" s="85"/>
      <c r="F52" s="203"/>
      <c r="G52" s="204"/>
    </row>
    <row r="53" spans="2:7" ht="13.5" thickBot="1">
      <c r="B53" s="209" t="s">
        <v>69</v>
      </c>
      <c r="C53" s="210"/>
      <c r="D53" s="210"/>
      <c r="E53" s="210"/>
      <c r="F53" s="211"/>
      <c r="G53" s="212"/>
    </row>
    <row r="54" ht="12.75">
      <c r="F54" s="172"/>
    </row>
    <row r="55" ht="12.75">
      <c r="B55" s="65"/>
    </row>
  </sheetData>
  <sheetProtection/>
  <mergeCells count="2">
    <mergeCell ref="B3:G3"/>
    <mergeCell ref="B4:G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Kilaje</dc:creator>
  <cp:keywords/>
  <dc:description/>
  <cp:lastModifiedBy>x168332</cp:lastModifiedBy>
  <cp:lastPrinted>2011-04-11T09:57:32Z</cp:lastPrinted>
  <dcterms:created xsi:type="dcterms:W3CDTF">2008-10-03T11:43:17Z</dcterms:created>
  <dcterms:modified xsi:type="dcterms:W3CDTF">2012-10-29T12:35:41Z</dcterms:modified>
  <cp:category/>
  <cp:version/>
  <cp:contentType/>
  <cp:contentStatus/>
</cp:coreProperties>
</file>